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quatherm\aquatherm service programs NEW\"/>
    </mc:Choice>
  </mc:AlternateContent>
  <workbookProtection workbookAlgorithmName="SHA-512" workbookHashValue="9lNR8oKyB/qM4dDlXiK1EVPFP8dYc7vyajXenszKcLZ9Wa9QEAyRzUXLxcPDzt3eiRVZ2w23SChboAwwrjRzZg==" workbookSaltValue="19sSpLYvy3yBKQimAKOMBg==" workbookSpinCount="100000" lockStructure="1"/>
  <bookViews>
    <workbookView xWindow="360" yWindow="75" windowWidth="11280" windowHeight="6735"/>
  </bookViews>
  <sheets>
    <sheet name="Expansion facilities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52511"/>
</workbook>
</file>

<file path=xl/calcChain.xml><?xml version="1.0" encoding="utf-8"?>
<calcChain xmlns="http://schemas.openxmlformats.org/spreadsheetml/2006/main">
  <c r="K71" i="1" l="1"/>
  <c r="I7" i="2"/>
  <c r="I8" i="2"/>
  <c r="I9" i="2"/>
  <c r="I10" i="2"/>
  <c r="I11" i="2"/>
  <c r="I12" i="2"/>
  <c r="I13" i="2"/>
  <c r="I14" i="2"/>
  <c r="I15" i="2"/>
  <c r="I16" i="2"/>
  <c r="I17" i="2"/>
  <c r="I18" i="2"/>
  <c r="I6" i="2"/>
  <c r="K33" i="1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C20" i="1" l="1"/>
  <c r="C19" i="1"/>
  <c r="C37" i="1" l="1"/>
  <c r="C82" i="1"/>
  <c r="C75" i="1"/>
  <c r="C36" i="1"/>
  <c r="C74" i="1"/>
  <c r="C81" i="1" s="1"/>
</calcChain>
</file>

<file path=xl/comments1.xml><?xml version="1.0" encoding="utf-8"?>
<comments xmlns="http://schemas.openxmlformats.org/spreadsheetml/2006/main">
  <authors>
    <author>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Source: 
</t>
        </r>
        <r>
          <rPr>
            <sz val="9"/>
            <color indexed="81"/>
            <rFont val="Tahoma"/>
            <family val="2"/>
          </rPr>
          <t>Plumbers Handbook No.9
page 14. ICAA</t>
        </r>
      </text>
    </comment>
  </commentList>
</comments>
</file>

<file path=xl/sharedStrings.xml><?xml version="1.0" encoding="utf-8"?>
<sst xmlns="http://schemas.openxmlformats.org/spreadsheetml/2006/main" count="144" uniqueCount="106">
  <si>
    <t>mm / mK</t>
  </si>
  <si>
    <t>meter</t>
  </si>
  <si>
    <t>mm</t>
  </si>
  <si>
    <t>pipe length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</si>
  <si>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T =</t>
    </r>
  </si>
  <si>
    <t>α [mm/ mK]</t>
  </si>
  <si>
    <t>°C / K</t>
  </si>
  <si>
    <t>The Professional Plumbers Alternative</t>
  </si>
  <si>
    <t>www.aquatherm.com.au</t>
  </si>
  <si>
    <t>aquatherm@aquatherm.com.au</t>
  </si>
  <si>
    <t>Only the green cells can be edited</t>
  </si>
  <si>
    <t>To calculate the linear expansion forces, please ask for the Aquatherm linear expansion forces calculation (Excel).</t>
  </si>
  <si>
    <t xml:space="preserve">The user of this program ultimately remains responsible for the interpretation of the data. </t>
  </si>
  <si>
    <r>
      <t xml:space="preserve">linear expansion   </t>
    </r>
    <r>
      <rPr>
        <b/>
        <sz val="10"/>
        <color rgb="FF008000"/>
        <rFont val="Arial"/>
        <family val="2"/>
      </rPr>
      <t>aquatherm green pipe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 xml:space="preserve">MF and </t>
    </r>
    <r>
      <rPr>
        <b/>
        <sz val="10"/>
        <color rgb="FF0000FF"/>
        <rFont val="Arial"/>
        <family val="2"/>
      </rPr>
      <t>aquatherm blue pipe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>MF</t>
    </r>
  </si>
  <si>
    <t xml:space="preserve"> </t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</si>
  <si>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</si>
  <si>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</si>
  <si>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</si>
  <si>
    <r>
      <t xml:space="preserve">linear expansion   </t>
    </r>
    <r>
      <rPr>
        <b/>
        <sz val="10"/>
        <color theme="9" tint="-0.249977111117893"/>
        <rFont val="Arial"/>
        <family val="2"/>
      </rPr>
      <t>Copper pipe</t>
    </r>
    <r>
      <rPr>
        <b/>
        <sz val="10"/>
        <rFont val="Arial"/>
        <family val="2"/>
      </rPr>
      <t xml:space="preserve">              </t>
    </r>
  </si>
  <si>
    <r>
      <t xml:space="preserve">K= Material specific constant </t>
    </r>
    <r>
      <rPr>
        <b/>
        <sz val="10"/>
        <color rgb="FF008000"/>
        <rFont val="Arial"/>
        <family val="2"/>
      </rPr>
      <t>aquatherm</t>
    </r>
    <r>
      <rPr>
        <sz val="10"/>
        <rFont val="Arial"/>
        <family val="2"/>
      </rPr>
      <t xml:space="preserve"> </t>
    </r>
    <r>
      <rPr>
        <sz val="10"/>
        <color rgb="FF0000FF"/>
        <rFont val="Arial"/>
        <family val="2"/>
      </rPr>
      <t>pipe</t>
    </r>
    <r>
      <rPr>
        <sz val="10"/>
        <rFont val="Arial"/>
        <family val="2"/>
      </rPr>
      <t xml:space="preserve"> = </t>
    </r>
  </si>
  <si>
    <r>
      <t xml:space="preserve">OD </t>
    </r>
    <r>
      <rPr>
        <b/>
        <sz val="10"/>
        <color theme="9" tint="-0.249977111117893"/>
        <rFont val="Arial"/>
        <family val="2"/>
      </rPr>
      <t>copper pipe</t>
    </r>
    <r>
      <rPr>
        <sz val="10"/>
        <rFont val="Arial"/>
        <family val="2"/>
      </rPr>
      <t xml:space="preserve">  =</t>
    </r>
  </si>
  <si>
    <r>
      <t xml:space="preserve">Ø (OD) </t>
    </r>
    <r>
      <rPr>
        <b/>
        <sz val="10"/>
        <color rgb="FF008000"/>
        <rFont val="Arial"/>
        <family val="2"/>
      </rPr>
      <t>aquatherm</t>
    </r>
    <r>
      <rPr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pipe</t>
    </r>
    <r>
      <rPr>
        <sz val="10"/>
        <rFont val="Arial"/>
        <family val="2"/>
      </rPr>
      <t xml:space="preserve">  =</t>
    </r>
  </si>
  <si>
    <r>
      <rPr>
        <b/>
        <sz val="12"/>
        <color rgb="FF008000"/>
        <rFont val="Arial"/>
        <family val="2"/>
      </rPr>
      <t>aquatherm green pipe</t>
    </r>
    <r>
      <rPr>
        <b/>
        <sz val="12"/>
        <rFont val="Arial"/>
        <family val="2"/>
      </rPr>
      <t xml:space="preserve"> SDR7,4 MF</t>
    </r>
  </si>
  <si>
    <t>Flange</t>
  </si>
  <si>
    <t>OD</t>
  </si>
  <si>
    <t>Wall thickness</t>
  </si>
  <si>
    <t>Dimensions</t>
  </si>
  <si>
    <t>Bore</t>
  </si>
  <si>
    <t>[DN]</t>
  </si>
  <si>
    <t>20x2,8</t>
  </si>
  <si>
    <t>19.1x1.0</t>
  </si>
  <si>
    <t>25x3,5</t>
  </si>
  <si>
    <t>25.4x1.2</t>
  </si>
  <si>
    <t>32x4,4</t>
  </si>
  <si>
    <t>31.8x1.2</t>
  </si>
  <si>
    <t>40x5,5</t>
  </si>
  <si>
    <t>38.1x1.2</t>
  </si>
  <si>
    <t>50x6,9</t>
  </si>
  <si>
    <t>50.8x1.2</t>
  </si>
  <si>
    <t>63x8,6</t>
  </si>
  <si>
    <t>63.5x1.2</t>
  </si>
  <si>
    <t>75x10,3</t>
  </si>
  <si>
    <t>76.2x1.6</t>
  </si>
  <si>
    <t>90x12,3</t>
  </si>
  <si>
    <t>88.9x1.6</t>
  </si>
  <si>
    <t>110x15,1</t>
  </si>
  <si>
    <t>101.6x1.6</t>
  </si>
  <si>
    <t>125x17,1</t>
  </si>
  <si>
    <t>127.0x1.6</t>
  </si>
  <si>
    <t>160x21,9</t>
  </si>
  <si>
    <t>152.4x2.0</t>
  </si>
  <si>
    <t>200x27,4</t>
  </si>
  <si>
    <t>203.2x2.0</t>
  </si>
  <si>
    <t>250x34,2</t>
  </si>
  <si>
    <t>DN15</t>
  </si>
  <si>
    <t>DN20</t>
  </si>
  <si>
    <t>DN25</t>
  </si>
  <si>
    <t>DN32</t>
  </si>
  <si>
    <t>DN40</t>
  </si>
  <si>
    <t>DN50</t>
  </si>
  <si>
    <t>DN65</t>
  </si>
  <si>
    <t>DN80</t>
  </si>
  <si>
    <t>DN90</t>
  </si>
  <si>
    <t>DN100</t>
  </si>
  <si>
    <t>DN125</t>
  </si>
  <si>
    <t>DN150</t>
  </si>
  <si>
    <t>DN200</t>
  </si>
  <si>
    <t>12.7x0.9</t>
  </si>
  <si>
    <t>DN250</t>
  </si>
  <si>
    <t>Copper tube AS 1432 : 2004 type B</t>
  </si>
  <si>
    <t>Refer to page 73 - 76 aquatherm pipesystems</t>
  </si>
  <si>
    <t>Edition: 03/2015</t>
  </si>
  <si>
    <t>brochure NZ10101</t>
  </si>
  <si>
    <t>Edition No.9 March 2016</t>
  </si>
  <si>
    <t>Winter 2017 Edition</t>
  </si>
  <si>
    <t>Refer to page 64-67 Plumbing Connection Magazine</t>
  </si>
  <si>
    <r>
      <t xml:space="preserve">C= Material specific constant </t>
    </r>
    <r>
      <rPr>
        <b/>
        <sz val="10"/>
        <color theme="9" tint="-0.249977111117893"/>
        <rFont val="Arial"/>
        <family val="2"/>
      </rPr>
      <t>copper pipe</t>
    </r>
    <r>
      <rPr>
        <sz val="10"/>
        <rFont val="Arial"/>
        <family val="2"/>
      </rPr>
      <t xml:space="preserve"> = </t>
    </r>
  </si>
  <si>
    <r>
      <rPr>
        <b/>
        <sz val="12"/>
        <color rgb="FF008000"/>
        <rFont val="Arial"/>
        <family val="2"/>
      </rPr>
      <t>L</t>
    </r>
    <r>
      <rPr>
        <b/>
        <vertAlign val="subscript"/>
        <sz val="10"/>
        <color rgb="FF008000"/>
        <rFont val="Arial"/>
        <family val="2"/>
      </rPr>
      <t>bs</t>
    </r>
    <r>
      <rPr>
        <b/>
        <sz val="10"/>
        <color rgb="FF008000"/>
        <rFont val="Arial"/>
        <family val="2"/>
      </rPr>
      <t xml:space="preserve"> = K x </t>
    </r>
    <r>
      <rPr>
        <b/>
        <sz val="10"/>
        <color rgb="FF008000"/>
        <rFont val="Calibri"/>
        <family val="2"/>
      </rPr>
      <t>√</t>
    </r>
    <r>
      <rPr>
        <b/>
        <sz val="10"/>
        <color rgb="FF008000"/>
        <rFont val="Arial"/>
        <family val="2"/>
      </rPr>
      <t xml:space="preserve"> (d x </t>
    </r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>L)</t>
    </r>
  </si>
  <si>
    <r>
      <rPr>
        <b/>
        <sz val="12"/>
        <color theme="9" tint="-0.249977111117893"/>
        <rFont val="Arial"/>
        <family val="2"/>
      </rPr>
      <t>L</t>
    </r>
    <r>
      <rPr>
        <b/>
        <vertAlign val="subscript"/>
        <sz val="10"/>
        <color theme="9" tint="-0.249977111117893"/>
        <rFont val="Arial"/>
        <family val="2"/>
      </rPr>
      <t>Offset</t>
    </r>
    <r>
      <rPr>
        <b/>
        <sz val="10"/>
        <color theme="9" tint="-0.249977111117893"/>
        <rFont val="Arial"/>
        <family val="2"/>
      </rPr>
      <t xml:space="preserve"> = C x </t>
    </r>
    <r>
      <rPr>
        <b/>
        <sz val="10"/>
        <color theme="9" tint="-0.249977111117893"/>
        <rFont val="Calibri"/>
        <family val="2"/>
      </rPr>
      <t>√</t>
    </r>
    <r>
      <rPr>
        <b/>
        <sz val="10"/>
        <color theme="9" tint="-0.249977111117893"/>
        <rFont val="Arial"/>
        <family val="2"/>
      </rPr>
      <t xml:space="preserve"> (d x </t>
    </r>
    <r>
      <rPr>
        <b/>
        <sz val="10"/>
        <color theme="9" tint="-0.249977111117893"/>
        <rFont val="Calibri"/>
        <family val="2"/>
      </rPr>
      <t>Δ</t>
    </r>
    <r>
      <rPr>
        <b/>
        <sz val="10"/>
        <color theme="9" tint="-0.249977111117893"/>
        <rFont val="Arial"/>
        <family val="2"/>
      </rPr>
      <t>L)</t>
    </r>
  </si>
  <si>
    <r>
      <t>L</t>
    </r>
    <r>
      <rPr>
        <b/>
        <vertAlign val="subscript"/>
        <sz val="10"/>
        <color rgb="FF008000"/>
        <rFont val="Arial"/>
        <family val="2"/>
      </rPr>
      <t>bs</t>
    </r>
    <r>
      <rPr>
        <b/>
        <sz val="10"/>
        <color rgb="FF008000"/>
        <rFont val="Arial"/>
        <family val="2"/>
      </rPr>
      <t xml:space="preserve"> =</t>
    </r>
  </si>
  <si>
    <r>
      <t>L</t>
    </r>
    <r>
      <rPr>
        <b/>
        <vertAlign val="subscript"/>
        <sz val="10"/>
        <color theme="9" tint="-0.249977111117893"/>
        <rFont val="Arial"/>
        <family val="2"/>
      </rPr>
      <t>Offset</t>
    </r>
    <r>
      <rPr>
        <b/>
        <sz val="10"/>
        <color theme="9" tint="-0.249977111117893"/>
        <rFont val="Arial"/>
        <family val="2"/>
      </rPr>
      <t xml:space="preserve"> =</t>
    </r>
  </si>
  <si>
    <r>
      <rPr>
        <b/>
        <sz val="12"/>
        <color theme="9" tint="-0.249977111117893"/>
        <rFont val="Arial"/>
        <family val="2"/>
      </rPr>
      <t>L</t>
    </r>
    <r>
      <rPr>
        <b/>
        <vertAlign val="subscript"/>
        <sz val="10"/>
        <color theme="9" tint="-0.249977111117893"/>
        <rFont val="Arial"/>
        <family val="2"/>
      </rPr>
      <t>Offset</t>
    </r>
    <r>
      <rPr>
        <b/>
        <sz val="10"/>
        <color theme="9" tint="-0.249977111117893"/>
        <rFont val="Arial"/>
        <family val="2"/>
      </rPr>
      <t xml:space="preserve"> = C x </t>
    </r>
    <r>
      <rPr>
        <b/>
        <sz val="10"/>
        <color theme="9" tint="-0.249977111117893"/>
        <rFont val="Calibri"/>
        <family val="2"/>
      </rPr>
      <t>√</t>
    </r>
    <r>
      <rPr>
        <b/>
        <sz val="10"/>
        <color theme="9" tint="-0.249977111117893"/>
        <rFont val="Arial"/>
        <family val="2"/>
      </rPr>
      <t xml:space="preserve"> (d x </t>
    </r>
    <r>
      <rPr>
        <b/>
        <sz val="10"/>
        <color theme="9" tint="-0.249977111117893"/>
        <rFont val="Calibri"/>
        <family val="2"/>
      </rPr>
      <t>Δ</t>
    </r>
    <r>
      <rPr>
        <b/>
        <sz val="10"/>
        <color theme="9" tint="-0.249977111117893"/>
        <rFont val="Arial"/>
        <family val="2"/>
      </rPr>
      <t>L/2)</t>
    </r>
  </si>
  <si>
    <r>
      <t>Calculational determination of the bending side length (</t>
    </r>
    <r>
      <rPr>
        <b/>
        <sz val="12"/>
        <color rgb="FF008000"/>
        <rFont val="Arial"/>
        <family val="2"/>
      </rPr>
      <t>L</t>
    </r>
    <r>
      <rPr>
        <b/>
        <vertAlign val="subscript"/>
        <sz val="10"/>
        <color rgb="FF008000"/>
        <rFont val="Arial"/>
        <family val="2"/>
      </rPr>
      <t>bs</t>
    </r>
    <r>
      <rPr>
        <b/>
        <sz val="10"/>
        <rFont val="Arial"/>
        <family val="2"/>
      </rPr>
      <t>/</t>
    </r>
    <r>
      <rPr>
        <b/>
        <sz val="10"/>
        <color theme="9" tint="-0.249977111117893"/>
        <rFont val="Arial"/>
        <family val="2"/>
      </rPr>
      <t>L</t>
    </r>
    <r>
      <rPr>
        <b/>
        <vertAlign val="subscript"/>
        <sz val="10"/>
        <color theme="9" tint="-0.249977111117893"/>
        <rFont val="Arial"/>
        <family val="2"/>
      </rPr>
      <t>Offset</t>
    </r>
    <r>
      <rPr>
        <b/>
        <sz val="10"/>
        <rFont val="Arial"/>
        <family val="2"/>
      </rPr>
      <t>)</t>
    </r>
  </si>
  <si>
    <t>Calculational determination of min. width of the expansion loop (Amin)</t>
  </si>
  <si>
    <t>SD [mm] = 150mm</t>
  </si>
  <si>
    <r>
      <t>A</t>
    </r>
    <r>
      <rPr>
        <b/>
        <vertAlign val="subscript"/>
        <sz val="10"/>
        <color theme="9" tint="-0.249977111117893"/>
        <rFont val="Arial"/>
        <family val="2"/>
      </rPr>
      <t>min</t>
    </r>
    <r>
      <rPr>
        <b/>
        <sz val="10"/>
        <color theme="9" tint="-0.249977111117893"/>
        <rFont val="Arial"/>
        <family val="2"/>
      </rPr>
      <t xml:space="preserve">  =</t>
    </r>
  </si>
  <si>
    <r>
      <rPr>
        <b/>
        <sz val="12"/>
        <color rgb="FF008000"/>
        <rFont val="Arial"/>
        <family val="2"/>
      </rPr>
      <t>L</t>
    </r>
    <r>
      <rPr>
        <b/>
        <sz val="10"/>
        <color rgb="FF008000"/>
        <rFont val="Arial"/>
        <family val="2"/>
      </rPr>
      <t xml:space="preserve">bs = K x </t>
    </r>
    <r>
      <rPr>
        <b/>
        <sz val="10"/>
        <color rgb="FF008000"/>
        <rFont val="Calibri"/>
        <family val="2"/>
      </rPr>
      <t>√</t>
    </r>
    <r>
      <rPr>
        <b/>
        <sz val="10"/>
        <color rgb="FF008000"/>
        <rFont val="Arial"/>
        <family val="2"/>
      </rPr>
      <t xml:space="preserve"> (d x </t>
    </r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>L/2)</t>
    </r>
  </si>
  <si>
    <r>
      <t>A</t>
    </r>
    <r>
      <rPr>
        <b/>
        <vertAlign val="subscript"/>
        <sz val="10"/>
        <color rgb="FF008000"/>
        <rFont val="Arial"/>
        <family val="2"/>
      </rPr>
      <t>min</t>
    </r>
    <r>
      <rPr>
        <b/>
        <sz val="10"/>
        <color rgb="FF008000"/>
        <rFont val="Arial"/>
        <family val="2"/>
      </rPr>
      <t xml:space="preserve"> = 2 x </t>
    </r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 xml:space="preserve"> L + SD</t>
    </r>
  </si>
  <si>
    <r>
      <t>A</t>
    </r>
    <r>
      <rPr>
        <b/>
        <vertAlign val="subscript"/>
        <sz val="10"/>
        <color theme="9" tint="-0.249977111117893"/>
        <rFont val="Arial"/>
        <family val="2"/>
      </rPr>
      <t>min</t>
    </r>
    <r>
      <rPr>
        <b/>
        <sz val="10"/>
        <color theme="9" tint="-0.249977111117893"/>
        <rFont val="Arial"/>
        <family val="2"/>
      </rPr>
      <t xml:space="preserve"> = 1/2 x </t>
    </r>
    <r>
      <rPr>
        <b/>
        <sz val="10"/>
        <color theme="9" tint="-0.249977111117893"/>
        <rFont val="Calibri"/>
        <family val="2"/>
      </rPr>
      <t>L</t>
    </r>
    <r>
      <rPr>
        <b/>
        <vertAlign val="subscript"/>
        <sz val="10"/>
        <color theme="9" tint="-0.249977111117893"/>
        <rFont val="Calibri"/>
        <family val="2"/>
      </rPr>
      <t>offset</t>
    </r>
  </si>
  <si>
    <r>
      <rPr>
        <b/>
        <sz val="12"/>
        <color rgb="FF008000"/>
        <rFont val="Arial"/>
        <family val="2"/>
      </rPr>
      <t>L</t>
    </r>
    <r>
      <rPr>
        <b/>
        <sz val="10"/>
        <color rgb="FF008000"/>
        <rFont val="Arial"/>
        <family val="2"/>
      </rPr>
      <t xml:space="preserve">bs = K x </t>
    </r>
    <r>
      <rPr>
        <b/>
        <sz val="10"/>
        <color rgb="FF008000"/>
        <rFont val="Calibri"/>
        <family val="2"/>
      </rPr>
      <t>√</t>
    </r>
    <r>
      <rPr>
        <b/>
        <sz val="10"/>
        <color rgb="FF008000"/>
        <rFont val="Arial"/>
        <family val="2"/>
      </rPr>
      <t xml:space="preserve"> (d x </t>
    </r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>L)</t>
    </r>
  </si>
  <si>
    <r>
      <rPr>
        <b/>
        <sz val="10"/>
        <color theme="9" tint="-0.249977111117893"/>
        <rFont val="Calibri"/>
        <family val="2"/>
      </rPr>
      <t>Δ</t>
    </r>
    <r>
      <rPr>
        <b/>
        <sz val="10"/>
        <color theme="9" tint="-0.249977111117893"/>
        <rFont val="Arial"/>
        <family val="2"/>
      </rPr>
      <t xml:space="preserve"> L =</t>
    </r>
  </si>
  <si>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 xml:space="preserve"> L =</t>
    </r>
  </si>
  <si>
    <r>
      <rPr>
        <b/>
        <sz val="10"/>
        <color rgb="FF008000"/>
        <rFont val="Calibri"/>
        <family val="2"/>
      </rPr>
      <t>Δ</t>
    </r>
    <r>
      <rPr>
        <b/>
        <sz val="10"/>
        <color rgb="FF008000"/>
        <rFont val="Arial"/>
        <family val="2"/>
      </rPr>
      <t xml:space="preserve"> L =</t>
    </r>
    <r>
      <rPr>
        <b/>
        <sz val="10"/>
        <color rgb="FF00B050"/>
        <rFont val="Arial"/>
        <family val="2"/>
      </rPr>
      <t xml:space="preserve"> </t>
    </r>
    <r>
      <rPr>
        <b/>
        <sz val="10"/>
        <color theme="9" tint="-0.249977111117893"/>
        <rFont val="Calibri"/>
        <family val="2"/>
      </rPr>
      <t>α</t>
    </r>
    <r>
      <rPr>
        <b/>
        <sz val="10"/>
        <color theme="9" tint="-0.249977111117893"/>
        <rFont val="Arial"/>
        <family val="2"/>
      </rPr>
      <t xml:space="preserve"> x pipe length x </t>
    </r>
    <r>
      <rPr>
        <b/>
        <sz val="10"/>
        <color theme="9" tint="-0.249977111117893"/>
        <rFont val="Calibri"/>
        <family val="2"/>
      </rPr>
      <t>Δ</t>
    </r>
    <r>
      <rPr>
        <b/>
        <sz val="10"/>
        <color theme="9" tint="-0.249977111117893"/>
        <rFont val="Arial"/>
        <family val="2"/>
      </rPr>
      <t xml:space="preserve"> T</t>
    </r>
  </si>
  <si>
    <t>metre for Copper pipe</t>
  </si>
  <si>
    <r>
      <rPr>
        <b/>
        <sz val="10"/>
        <color rgb="FF008000"/>
        <rFont val="Arial"/>
        <family val="2"/>
      </rPr>
      <t>metre for aquatherm green pipe</t>
    </r>
    <r>
      <rPr>
        <b/>
        <sz val="10"/>
        <rFont val="Arial"/>
        <family val="2"/>
      </rPr>
      <t xml:space="preserve"> MF and </t>
    </r>
    <r>
      <rPr>
        <b/>
        <sz val="10"/>
        <color rgb="FF0000FF"/>
        <rFont val="Arial"/>
        <family val="2"/>
      </rPr>
      <t>aquatherm blue pipe</t>
    </r>
    <r>
      <rPr>
        <b/>
        <sz val="10"/>
        <rFont val="Arial"/>
        <family val="2"/>
      </rPr>
      <t xml:space="preserve"> MF</t>
    </r>
  </si>
  <si>
    <r>
      <t>A</t>
    </r>
    <r>
      <rPr>
        <b/>
        <vertAlign val="subscript"/>
        <sz val="10"/>
        <color rgb="FF008000"/>
        <rFont val="Arial"/>
        <family val="2"/>
      </rPr>
      <t>min</t>
    </r>
    <r>
      <rPr>
        <b/>
        <sz val="10"/>
        <color rgb="FF008000"/>
        <rFont val="Arial"/>
        <family val="2"/>
      </rPr>
      <t xml:space="preserve">  =</t>
    </r>
  </si>
  <si>
    <r>
      <rPr>
        <b/>
        <sz val="10"/>
        <color rgb="FF008000"/>
        <rFont val="Arial"/>
        <family val="2"/>
      </rPr>
      <t xml:space="preserve">mm with aquatherm green pipe </t>
    </r>
    <r>
      <rPr>
        <b/>
        <sz val="10"/>
        <rFont val="Arial"/>
        <family val="2"/>
      </rPr>
      <t xml:space="preserve">MF and </t>
    </r>
    <r>
      <rPr>
        <b/>
        <sz val="10"/>
        <color rgb="FF0000FF"/>
        <rFont val="Arial"/>
        <family val="2"/>
      </rPr>
      <t xml:space="preserve">aquatherm blue pipe </t>
    </r>
    <r>
      <rPr>
        <b/>
        <sz val="10"/>
        <rFont val="Arial"/>
        <family val="2"/>
      </rPr>
      <t>MF</t>
    </r>
  </si>
  <si>
    <t>mm with Copper pipe</t>
  </si>
  <si>
    <r>
      <t>A</t>
    </r>
    <r>
      <rPr>
        <b/>
        <u/>
        <vertAlign val="subscript"/>
        <sz val="10"/>
        <color rgb="FF008000"/>
        <rFont val="Arial"/>
        <family val="2"/>
      </rPr>
      <t>min</t>
    </r>
    <r>
      <rPr>
        <b/>
        <u/>
        <sz val="10"/>
        <color rgb="FF008000"/>
        <rFont val="Arial"/>
        <family val="2"/>
      </rPr>
      <t xml:space="preserve"> should be at least 210mm (0.21 metre) for aquatherm PP-R pipes</t>
    </r>
  </si>
  <si>
    <r>
      <t xml:space="preserve">K= Material specific constant </t>
    </r>
    <r>
      <rPr>
        <b/>
        <sz val="10"/>
        <color rgb="FF008000"/>
        <rFont val="Arial"/>
        <family val="2"/>
      </rPr>
      <t>aquatherm</t>
    </r>
    <r>
      <rPr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pipe</t>
    </r>
    <r>
      <rPr>
        <sz val="10"/>
        <rFont val="Arial"/>
        <family val="2"/>
      </rPr>
      <t xml:space="preserve"> = </t>
    </r>
  </si>
  <si>
    <r>
      <t>Calculation of expansion (</t>
    </r>
    <r>
      <rPr>
        <b/>
        <sz val="14"/>
        <rFont val="Calibri"/>
        <family val="2"/>
      </rPr>
      <t>Δ</t>
    </r>
    <r>
      <rPr>
        <b/>
        <sz val="14"/>
        <rFont val="Arial"/>
        <family val="2"/>
      </rPr>
      <t>L), bending side (L</t>
    </r>
    <r>
      <rPr>
        <b/>
        <vertAlign val="subscript"/>
        <sz val="12"/>
        <rFont val="Arial"/>
        <family val="2"/>
      </rPr>
      <t>bs</t>
    </r>
    <r>
      <rPr>
        <b/>
        <sz val="14"/>
        <rFont val="Arial"/>
        <family val="2"/>
      </rPr>
      <t>)</t>
    </r>
  </si>
  <si>
    <r>
      <t>and minimum width of expansion loop (A</t>
    </r>
    <r>
      <rPr>
        <b/>
        <vertAlign val="subscript"/>
        <sz val="12"/>
        <rFont val="Arial"/>
        <family val="2"/>
      </rPr>
      <t>min</t>
    </r>
    <r>
      <rPr>
        <b/>
        <sz val="14"/>
        <rFont val="Arial"/>
        <family val="2"/>
      </rPr>
      <t>)</t>
    </r>
  </si>
  <si>
    <t>For straight pipe lengths longer than 40 metres (&gt; 40 mtr.).</t>
  </si>
  <si>
    <t>For straight pipe lengths not longer than 40 metres (&lt; 40 mtr.).</t>
  </si>
  <si>
    <t>Refer to page 54 Plumbers Handbook (ICAA)</t>
  </si>
  <si>
    <t>Refer to page 70 aquatherm green pipe brochure NZ10101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</si>
</sst>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b/>
      <sz val="17"/>
      <color rgb="FF008000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b/>
      <u/>
      <sz val="9"/>
      <color rgb="FFFF000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color rgb="FF00800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b/>
      <sz val="12"/>
      <color rgb="FF008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008000"/>
      <name val="Arial"/>
      <family val="2"/>
    </font>
    <font>
      <i/>
      <sz val="10"/>
      <color rgb="FF0000FF"/>
      <name val="Arial"/>
      <family val="2"/>
    </font>
    <font>
      <i/>
      <sz val="10"/>
      <color theme="9" tint="-0.249977111117893"/>
      <name val="Arial"/>
      <family val="2"/>
    </font>
    <font>
      <b/>
      <vertAlign val="subscript"/>
      <sz val="10"/>
      <color rgb="FF008000"/>
      <name val="Arial"/>
      <family val="2"/>
    </font>
    <font>
      <b/>
      <sz val="10"/>
      <color rgb="FF008000"/>
      <name val="Calibri"/>
      <family val="2"/>
    </font>
    <font>
      <b/>
      <sz val="12"/>
      <color theme="9" tint="-0.249977111117893"/>
      <name val="Arial"/>
      <family val="2"/>
    </font>
    <font>
      <b/>
      <vertAlign val="subscript"/>
      <sz val="10"/>
      <color theme="9" tint="-0.249977111117893"/>
      <name val="Arial"/>
      <family val="2"/>
    </font>
    <font>
      <b/>
      <sz val="10"/>
      <color theme="9" tint="-0.249977111117893"/>
      <name val="Calibri"/>
      <family val="2"/>
    </font>
    <font>
      <b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vertAlign val="subscript"/>
      <sz val="10"/>
      <color theme="9" tint="-0.249977111117893"/>
      <name val="Calibri"/>
      <family val="2"/>
    </font>
    <font>
      <b/>
      <u/>
      <sz val="10"/>
      <color rgb="FF008000"/>
      <name val="Arial"/>
      <family val="2"/>
    </font>
    <font>
      <b/>
      <u/>
      <vertAlign val="subscript"/>
      <sz val="10"/>
      <color rgb="FF008000"/>
      <name val="Arial"/>
      <family val="2"/>
    </font>
    <font>
      <b/>
      <vertAlign val="subscript"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" fillId="0" borderId="0"/>
  </cellStyleXfs>
  <cellXfs count="177">
    <xf numFmtId="0" fontId="0" fillId="0" borderId="0" xfId="0"/>
    <xf numFmtId="0" fontId="0" fillId="2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14" xfId="0" applyFill="1" applyBorder="1"/>
    <xf numFmtId="0" fontId="0" fillId="3" borderId="15" xfId="0" applyFill="1" applyBorder="1"/>
    <xf numFmtId="2" fontId="0" fillId="5" borderId="0" xfId="0" applyNumberFormat="1" applyFill="1" applyBorder="1"/>
    <xf numFmtId="0" fontId="0" fillId="5" borderId="0" xfId="0" applyFill="1" applyBorder="1"/>
    <xf numFmtId="0" fontId="0" fillId="3" borderId="4" xfId="0" applyFill="1" applyBorder="1"/>
    <xf numFmtId="0" fontId="0" fillId="2" borderId="0" xfId="0" applyFill="1" applyAlignment="1">
      <alignment horizontal="center" vertical="center"/>
    </xf>
    <xf numFmtId="0" fontId="20" fillId="5" borderId="0" xfId="1" applyFill="1" applyBorder="1" applyAlignment="1">
      <alignment horizontal="center" vertical="center"/>
    </xf>
    <xf numFmtId="0" fontId="0" fillId="5" borderId="5" xfId="0" applyFill="1" applyBorder="1"/>
    <xf numFmtId="0" fontId="0" fillId="4" borderId="20" xfId="0" applyFill="1" applyBorder="1"/>
    <xf numFmtId="0" fontId="0" fillId="6" borderId="0" xfId="0" applyFill="1"/>
    <xf numFmtId="0" fontId="0" fillId="5" borderId="18" xfId="0" applyFill="1" applyBorder="1"/>
    <xf numFmtId="0" fontId="21" fillId="4" borderId="12" xfId="0" applyFont="1" applyFill="1" applyBorder="1"/>
    <xf numFmtId="0" fontId="5" fillId="5" borderId="2" xfId="0" applyFont="1" applyFill="1" applyBorder="1"/>
    <xf numFmtId="0" fontId="24" fillId="5" borderId="0" xfId="0" applyFont="1" applyFill="1" applyBorder="1" applyAlignment="1">
      <alignment horizontal="center"/>
    </xf>
    <xf numFmtId="0" fontId="10" fillId="5" borderId="0" xfId="0" applyFont="1" applyFill="1" applyBorder="1"/>
    <xf numFmtId="0" fontId="0" fillId="5" borderId="0" xfId="0" applyFill="1" applyBorder="1" applyAlignment="1" applyProtection="1">
      <alignment horizontal="left"/>
      <protection locked="0"/>
    </xf>
    <xf numFmtId="0" fontId="10" fillId="5" borderId="3" xfId="0" applyFont="1" applyFill="1" applyBorder="1"/>
    <xf numFmtId="0" fontId="10" fillId="5" borderId="2" xfId="0" applyFont="1" applyFill="1" applyBorder="1"/>
    <xf numFmtId="0" fontId="10" fillId="2" borderId="0" xfId="0" applyFont="1" applyFill="1"/>
    <xf numFmtId="0" fontId="0" fillId="5" borderId="3" xfId="0" applyFill="1" applyBorder="1"/>
    <xf numFmtId="0" fontId="0" fillId="5" borderId="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3" xfId="0" applyFill="1" applyBorder="1"/>
    <xf numFmtId="0" fontId="0" fillId="6" borderId="15" xfId="0" applyFill="1" applyBorder="1"/>
    <xf numFmtId="0" fontId="0" fillId="6" borderId="4" xfId="0" applyFill="1" applyBorder="1"/>
    <xf numFmtId="0" fontId="0" fillId="6" borderId="18" xfId="0" applyFill="1" applyBorder="1"/>
    <xf numFmtId="0" fontId="0" fillId="6" borderId="2" xfId="0" applyFill="1" applyBorder="1"/>
    <xf numFmtId="0" fontId="14" fillId="6" borderId="2" xfId="0" applyFont="1" applyFill="1" applyBorder="1"/>
    <xf numFmtId="0" fontId="0" fillId="6" borderId="14" xfId="0" applyFill="1" applyBorder="1"/>
    <xf numFmtId="0" fontId="8" fillId="5" borderId="2" xfId="0" applyFont="1" applyFill="1" applyBorder="1"/>
    <xf numFmtId="0" fontId="2" fillId="5" borderId="2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10" fillId="5" borderId="12" xfId="0" applyFont="1" applyFill="1" applyBorder="1"/>
    <xf numFmtId="0" fontId="13" fillId="5" borderId="2" xfId="0" applyFont="1" applyFill="1" applyBorder="1"/>
    <xf numFmtId="0" fontId="2" fillId="5" borderId="14" xfId="0" applyFont="1" applyFill="1" applyBorder="1"/>
    <xf numFmtId="0" fontId="0" fillId="5" borderId="15" xfId="0" applyFill="1" applyBorder="1"/>
    <xf numFmtId="0" fontId="0" fillId="5" borderId="4" xfId="0" applyFill="1" applyBorder="1"/>
    <xf numFmtId="0" fontId="0" fillId="5" borderId="0" xfId="0" applyFill="1"/>
    <xf numFmtId="0" fontId="0" fillId="5" borderId="6" xfId="0" applyFill="1" applyBorder="1"/>
    <xf numFmtId="0" fontId="6" fillId="5" borderId="2" xfId="0" applyFont="1" applyFill="1" applyBorder="1"/>
    <xf numFmtId="0" fontId="0" fillId="5" borderId="14" xfId="0" applyFill="1" applyBorder="1"/>
    <xf numFmtId="2" fontId="0" fillId="5" borderId="15" xfId="0" applyNumberFormat="1" applyFill="1" applyBorder="1"/>
    <xf numFmtId="2" fontId="0" fillId="5" borderId="5" xfId="0" applyNumberFormat="1" applyFill="1" applyBorder="1"/>
    <xf numFmtId="0" fontId="20" fillId="5" borderId="0" xfId="1" applyFill="1" applyBorder="1" applyAlignment="1">
      <alignment horizontal="center" vertical="center"/>
    </xf>
    <xf numFmtId="0" fontId="20" fillId="5" borderId="14" xfId="1" applyFill="1" applyBorder="1" applyAlignment="1">
      <alignment horizontal="center" vertical="top"/>
    </xf>
    <xf numFmtId="0" fontId="20" fillId="5" borderId="15" xfId="1" applyFill="1" applyBorder="1" applyAlignment="1">
      <alignment horizontal="center" vertical="top"/>
    </xf>
    <xf numFmtId="0" fontId="20" fillId="5" borderId="4" xfId="1" applyFill="1" applyBorder="1" applyAlignment="1">
      <alignment horizontal="center" vertical="top"/>
    </xf>
    <xf numFmtId="0" fontId="20" fillId="5" borderId="2" xfId="1" applyFill="1" applyBorder="1" applyAlignment="1">
      <alignment horizontal="center" vertical="center"/>
    </xf>
    <xf numFmtId="0" fontId="20" fillId="5" borderId="0" xfId="1" applyFill="1" applyBorder="1" applyAlignment="1">
      <alignment horizontal="center" vertical="center"/>
    </xf>
    <xf numFmtId="0" fontId="20" fillId="5" borderId="3" xfId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22" fillId="3" borderId="3" xfId="0" applyFont="1" applyFill="1" applyBorder="1" applyAlignment="1" applyProtection="1">
      <alignment horizontal="center"/>
      <protection hidden="1"/>
    </xf>
    <xf numFmtId="0" fontId="23" fillId="5" borderId="2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0" fillId="5" borderId="0" xfId="0" applyFont="1" applyFill="1" applyBorder="1" applyAlignment="1"/>
    <xf numFmtId="0" fontId="0" fillId="5" borderId="0" xfId="0" applyFill="1" applyBorder="1" applyAlignment="1">
      <alignment horizontal="left"/>
    </xf>
    <xf numFmtId="0" fontId="0" fillId="5" borderId="23" xfId="0" applyFill="1" applyBorder="1"/>
    <xf numFmtId="0" fontId="0" fillId="5" borderId="3" xfId="0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0" fontId="0" fillId="9" borderId="0" xfId="0" applyFill="1"/>
    <xf numFmtId="0" fontId="0" fillId="9" borderId="24" xfId="0" applyFill="1" applyBorder="1"/>
    <xf numFmtId="0" fontId="0" fillId="9" borderId="0" xfId="0" applyFill="1" applyBorder="1"/>
    <xf numFmtId="0" fontId="0" fillId="0" borderId="11" xfId="0" applyBorder="1"/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9" borderId="1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left"/>
      <protection locked="0"/>
    </xf>
    <xf numFmtId="2" fontId="10" fillId="0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33" fillId="5" borderId="2" xfId="0" applyFont="1" applyFill="1" applyBorder="1"/>
    <xf numFmtId="0" fontId="29" fillId="5" borderId="0" xfId="0" applyFont="1" applyFill="1" applyBorder="1"/>
    <xf numFmtId="0" fontId="34" fillId="5" borderId="2" xfId="0" applyFont="1" applyFill="1" applyBorder="1"/>
    <xf numFmtId="0" fontId="35" fillId="5" borderId="2" xfId="0" applyFont="1" applyFill="1" applyBorder="1"/>
    <xf numFmtId="0" fontId="35" fillId="0" borderId="2" xfId="0" applyFont="1" applyBorder="1"/>
    <xf numFmtId="0" fontId="33" fillId="0" borderId="2" xfId="0" applyFont="1" applyBorder="1"/>
    <xf numFmtId="0" fontId="25" fillId="5" borderId="0" xfId="0" applyFont="1" applyFill="1" applyBorder="1"/>
    <xf numFmtId="0" fontId="27" fillId="5" borderId="0" xfId="0" applyFont="1" applyFill="1" applyBorder="1"/>
    <xf numFmtId="0" fontId="25" fillId="5" borderId="7" xfId="0" applyFont="1" applyFill="1" applyBorder="1"/>
    <xf numFmtId="0" fontId="27" fillId="5" borderId="7" xfId="0" applyFont="1" applyFill="1" applyBorder="1"/>
    <xf numFmtId="0" fontId="0" fillId="5" borderId="8" xfId="0" applyFill="1" applyBorder="1" applyAlignment="1">
      <alignment vertical="center"/>
    </xf>
    <xf numFmtId="0" fontId="29" fillId="5" borderId="2" xfId="0" applyFont="1" applyFill="1" applyBorder="1"/>
    <xf numFmtId="0" fontId="29" fillId="5" borderId="0" xfId="0" applyFont="1" applyFill="1" applyBorder="1" applyAlignment="1">
      <alignment horizontal="left"/>
    </xf>
    <xf numFmtId="0" fontId="29" fillId="5" borderId="3" xfId="0" applyFont="1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42" fillId="5" borderId="0" xfId="0" applyFont="1" applyFill="1" applyBorder="1" applyAlignment="1"/>
    <xf numFmtId="0" fontId="42" fillId="5" borderId="0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/>
    </xf>
    <xf numFmtId="0" fontId="26" fillId="5" borderId="2" xfId="0" applyFont="1" applyFill="1" applyBorder="1"/>
    <xf numFmtId="0" fontId="27" fillId="5" borderId="19" xfId="0" applyFont="1" applyFill="1" applyBorder="1"/>
    <xf numFmtId="0" fontId="25" fillId="5" borderId="19" xfId="0" applyFont="1" applyFill="1" applyBorder="1"/>
    <xf numFmtId="0" fontId="3" fillId="5" borderId="2" xfId="0" applyFont="1" applyFill="1" applyBorder="1"/>
    <xf numFmtId="0" fontId="27" fillId="5" borderId="1" xfId="0" applyFont="1" applyFill="1" applyBorder="1"/>
    <xf numFmtId="2" fontId="27" fillId="7" borderId="1" xfId="0" applyNumberFormat="1" applyFont="1" applyFill="1" applyBorder="1"/>
    <xf numFmtId="2" fontId="25" fillId="7" borderId="1" xfId="0" applyNumberFormat="1" applyFont="1" applyFill="1" applyBorder="1"/>
    <xf numFmtId="0" fontId="27" fillId="5" borderId="11" xfId="0" applyFont="1" applyFill="1" applyBorder="1" applyAlignment="1">
      <alignment vertical="center"/>
    </xf>
    <xf numFmtId="0" fontId="2" fillId="5" borderId="11" xfId="0" applyFont="1" applyFill="1" applyBorder="1"/>
    <xf numFmtId="0" fontId="27" fillId="5" borderId="16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7" fillId="5" borderId="8" xfId="0" applyFont="1" applyFill="1" applyBorder="1"/>
    <xf numFmtId="0" fontId="25" fillId="7" borderId="1" xfId="0" applyFont="1" applyFill="1" applyBorder="1"/>
    <xf numFmtId="0" fontId="2" fillId="5" borderId="8" xfId="0" applyFont="1" applyFill="1" applyBorder="1"/>
    <xf numFmtId="0" fontId="25" fillId="5" borderId="1" xfId="0" applyFont="1" applyFill="1" applyBorder="1"/>
    <xf numFmtId="0" fontId="44" fillId="5" borderId="2" xfId="0" applyFont="1" applyFill="1" applyBorder="1" applyAlignment="1"/>
    <xf numFmtId="0" fontId="2" fillId="5" borderId="11" xfId="0" applyFont="1" applyFill="1" applyBorder="1" applyAlignment="1">
      <alignment horizontal="left" vertical="center"/>
    </xf>
    <xf numFmtId="0" fontId="25" fillId="5" borderId="2" xfId="0" applyFont="1" applyFill="1" applyBorder="1"/>
    <xf numFmtId="0" fontId="38" fillId="0" borderId="11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2" fontId="0" fillId="10" borderId="29" xfId="0" applyNumberFormat="1" applyFill="1" applyBorder="1" applyAlignment="1" applyProtection="1">
      <alignment horizontal="center"/>
    </xf>
    <xf numFmtId="0" fontId="27" fillId="8" borderId="13" xfId="0" applyFont="1" applyFill="1" applyBorder="1" applyAlignment="1" applyProtection="1">
      <alignment horizontal="center"/>
      <protection locked="0"/>
    </xf>
    <xf numFmtId="0" fontId="25" fillId="8" borderId="13" xfId="0" applyFont="1" applyFill="1" applyBorder="1" applyAlignment="1" applyProtection="1">
      <alignment horizontal="center"/>
      <protection locked="0"/>
    </xf>
    <xf numFmtId="0" fontId="41" fillId="8" borderId="13" xfId="0" applyFont="1" applyFill="1" applyBorder="1" applyProtection="1">
      <protection locked="0"/>
    </xf>
    <xf numFmtId="0" fontId="15" fillId="5" borderId="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  <color rgb="FF008000"/>
      <color rgb="FF0000FF"/>
      <color rgb="FFCCFFCC"/>
      <color rgb="FF9933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84</xdr:row>
      <xdr:rowOff>47626</xdr:rowOff>
    </xdr:from>
    <xdr:to>
      <xdr:col>8</xdr:col>
      <xdr:colOff>628650</xdr:colOff>
      <xdr:row>94</xdr:row>
      <xdr:rowOff>6640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" y="15592426"/>
          <a:ext cx="2514601" cy="1578264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1</xdr:row>
      <xdr:rowOff>76200</xdr:rowOff>
    </xdr:from>
    <xdr:to>
      <xdr:col>9</xdr:col>
      <xdr:colOff>57150</xdr:colOff>
      <xdr:row>2</xdr:row>
      <xdr:rowOff>228600</xdr:rowOff>
    </xdr:to>
    <xdr:pic>
      <xdr:nvPicPr>
        <xdr:cNvPr id="20" name="Picture 19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38125"/>
          <a:ext cx="21240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390524</xdr:colOff>
      <xdr:row>1</xdr:row>
      <xdr:rowOff>238124</xdr:rowOff>
    </xdr:from>
    <xdr:to>
      <xdr:col>11</xdr:col>
      <xdr:colOff>1227603</xdr:colOff>
      <xdr:row>4</xdr:row>
      <xdr:rowOff>104774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9" y="409574"/>
          <a:ext cx="837079" cy="7905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142874</xdr:colOff>
      <xdr:row>1</xdr:row>
      <xdr:rowOff>257175</xdr:rowOff>
    </xdr:from>
    <xdr:to>
      <xdr:col>2</xdr:col>
      <xdr:colOff>523875</xdr:colOff>
      <xdr:row>4</xdr:row>
      <xdr:rowOff>168444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4" y="428625"/>
          <a:ext cx="1162051" cy="835194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115</xdr:row>
      <xdr:rowOff>152400</xdr:rowOff>
    </xdr:from>
    <xdr:to>
      <xdr:col>11</xdr:col>
      <xdr:colOff>1280631</xdr:colOff>
      <xdr:row>120</xdr:row>
      <xdr:rowOff>7310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9525" y="27117675"/>
          <a:ext cx="1042506" cy="75978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38</xdr:row>
      <xdr:rowOff>25398</xdr:rowOff>
    </xdr:from>
    <xdr:to>
      <xdr:col>8</xdr:col>
      <xdr:colOff>504826</xdr:colOff>
      <xdr:row>47</xdr:row>
      <xdr:rowOff>92074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6188073"/>
          <a:ext cx="2514601" cy="152400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8</xdr:row>
      <xdr:rowOff>95251</xdr:rowOff>
    </xdr:from>
    <xdr:to>
      <xdr:col>11</xdr:col>
      <xdr:colOff>752475</xdr:colOff>
      <xdr:row>12</xdr:row>
      <xdr:rowOff>52758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2124076"/>
          <a:ext cx="1400174" cy="843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3</xdr:row>
      <xdr:rowOff>142875</xdr:rowOff>
    </xdr:from>
    <xdr:to>
      <xdr:col>8</xdr:col>
      <xdr:colOff>895350</xdr:colOff>
      <xdr:row>4</xdr:row>
      <xdr:rowOff>361950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38225"/>
          <a:ext cx="20478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116</xdr:row>
      <xdr:rowOff>28575</xdr:rowOff>
    </xdr:from>
    <xdr:to>
      <xdr:col>2</xdr:col>
      <xdr:colOff>518631</xdr:colOff>
      <xdr:row>120</xdr:row>
      <xdr:rowOff>54935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27165300"/>
          <a:ext cx="1042506" cy="75978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120</xdr:row>
      <xdr:rowOff>123825</xdr:rowOff>
    </xdr:from>
    <xdr:to>
      <xdr:col>8</xdr:col>
      <xdr:colOff>752475</xdr:colOff>
      <xdr:row>122</xdr:row>
      <xdr:rowOff>66675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7993975"/>
          <a:ext cx="20478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809626</xdr:colOff>
      <xdr:row>49</xdr:row>
      <xdr:rowOff>84034</xdr:rowOff>
    </xdr:from>
    <xdr:to>
      <xdr:col>11</xdr:col>
      <xdr:colOff>104775</xdr:colOff>
      <xdr:row>62</xdr:row>
      <xdr:rowOff>126733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1" y="9142309"/>
          <a:ext cx="2219324" cy="2138199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723900</xdr:colOff>
      <xdr:row>12</xdr:row>
      <xdr:rowOff>142875</xdr:rowOff>
    </xdr:from>
    <xdr:to>
      <xdr:col>11</xdr:col>
      <xdr:colOff>38100</xdr:colOff>
      <xdr:row>17</xdr:row>
      <xdr:rowOff>69033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3028950"/>
          <a:ext cx="1314450" cy="7548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533399</xdr:colOff>
      <xdr:row>17</xdr:row>
      <xdr:rowOff>104776</xdr:rowOff>
    </xdr:from>
    <xdr:to>
      <xdr:col>11</xdr:col>
      <xdr:colOff>733425</xdr:colOff>
      <xdr:row>22</xdr:row>
      <xdr:rowOff>60923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4" y="3848101"/>
          <a:ext cx="1333501" cy="765772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12</xdr:row>
      <xdr:rowOff>142876</xdr:rowOff>
    </xdr:from>
    <xdr:to>
      <xdr:col>11</xdr:col>
      <xdr:colOff>1390650</xdr:colOff>
      <xdr:row>17</xdr:row>
      <xdr:rowOff>63564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028951"/>
          <a:ext cx="1304925" cy="749363"/>
        </a:xfrm>
        <a:prstGeom prst="rect">
          <a:avLst/>
        </a:prstGeom>
      </xdr:spPr>
    </xdr:pic>
    <xdr:clientData/>
  </xdr:twoCellAnchor>
  <xdr:twoCellAnchor editAs="oneCell">
    <xdr:from>
      <xdr:col>8</xdr:col>
      <xdr:colOff>895351</xdr:colOff>
      <xdr:row>95</xdr:row>
      <xdr:rowOff>97834</xdr:rowOff>
    </xdr:from>
    <xdr:to>
      <xdr:col>11</xdr:col>
      <xdr:colOff>885826</xdr:colOff>
      <xdr:row>107</xdr:row>
      <xdr:rowOff>34342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6" y="16899934"/>
          <a:ext cx="2914650" cy="1879608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82</xdr:row>
      <xdr:rowOff>85725</xdr:rowOff>
    </xdr:from>
    <xdr:to>
      <xdr:col>11</xdr:col>
      <xdr:colOff>801770</xdr:colOff>
      <xdr:row>93</xdr:row>
      <xdr:rowOff>104775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4744700"/>
          <a:ext cx="2687720" cy="1819275"/>
        </a:xfrm>
        <a:prstGeom prst="rect">
          <a:avLst/>
        </a:prstGeom>
        <a:noFill/>
        <a:ln>
          <a:solidFill>
            <a:srgbClr val="008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797495</xdr:colOff>
      <xdr:row>38</xdr:row>
      <xdr:rowOff>42013</xdr:rowOff>
    </xdr:from>
    <xdr:to>
      <xdr:col>11</xdr:col>
      <xdr:colOff>180976</xdr:colOff>
      <xdr:row>47</xdr:row>
      <xdr:rowOff>142874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520" y="7309588"/>
          <a:ext cx="2307656" cy="1558186"/>
        </a:xfrm>
        <a:prstGeom prst="rect">
          <a:avLst/>
        </a:prstGeom>
        <a:noFill/>
        <a:ln>
          <a:solidFill>
            <a:srgbClr val="008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552452</xdr:colOff>
      <xdr:row>19</xdr:row>
      <xdr:rowOff>142875</xdr:rowOff>
    </xdr:from>
    <xdr:to>
      <xdr:col>14</xdr:col>
      <xdr:colOff>206824</xdr:colOff>
      <xdr:row>54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7" y="3257550"/>
          <a:ext cx="4283522" cy="559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140933</xdr:rowOff>
    </xdr:from>
    <xdr:to>
      <xdr:col>7</xdr:col>
      <xdr:colOff>619125</xdr:colOff>
      <xdr:row>51</xdr:row>
      <xdr:rowOff>104465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608"/>
          <a:ext cx="5772150" cy="5145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590550</xdr:colOff>
      <xdr:row>2</xdr:row>
      <xdr:rowOff>85725</xdr:rowOff>
    </xdr:from>
    <xdr:to>
      <xdr:col>13</xdr:col>
      <xdr:colOff>192306</xdr:colOff>
      <xdr:row>9</xdr:row>
      <xdr:rowOff>123825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47675"/>
          <a:ext cx="2040156" cy="1171575"/>
        </a:xfrm>
        <a:prstGeom prst="rect">
          <a:avLst/>
        </a:prstGeom>
      </xdr:spPr>
    </xdr:pic>
    <xdr:clientData/>
  </xdr:twoCellAnchor>
  <xdr:twoCellAnchor editAs="oneCell">
    <xdr:from>
      <xdr:col>9</xdr:col>
      <xdr:colOff>590549</xdr:colOff>
      <xdr:row>10</xdr:row>
      <xdr:rowOff>76200</xdr:rowOff>
    </xdr:from>
    <xdr:to>
      <xdr:col>13</xdr:col>
      <xdr:colOff>180975</xdr:colOff>
      <xdr:row>18</xdr:row>
      <xdr:rowOff>2772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4" y="1733550"/>
          <a:ext cx="2028826" cy="1221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quatherm.com.au/" TargetMode="External"/><Relationship Id="rId1" Type="http://schemas.openxmlformats.org/officeDocument/2006/relationships/hyperlink" Target="mailto:aquatherm@aquatherm.com.a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60"/>
  <sheetViews>
    <sheetView tabSelected="1" workbookViewId="0">
      <selection activeCell="B72" sqref="B72"/>
    </sheetView>
  </sheetViews>
  <sheetFormatPr defaultRowHeight="12.75"/>
  <cols>
    <col min="1" max="1" width="1.7109375" customWidth="1"/>
    <col min="2" max="2" width="11.7109375" customWidth="1"/>
    <col min="3" max="3" width="11.42578125" customWidth="1"/>
    <col min="8" max="8" width="10.140625" customWidth="1"/>
    <col min="9" max="9" width="13.85546875" customWidth="1"/>
    <col min="10" max="10" width="13" customWidth="1"/>
    <col min="11" max="11" width="17" bestFit="1" customWidth="1"/>
    <col min="12" max="12" width="22.85546875" customWidth="1"/>
    <col min="13" max="13" width="1.85546875" customWidth="1"/>
    <col min="14" max="80" width="9.140625" style="1"/>
  </cols>
  <sheetData>
    <row r="1" spans="1:13" ht="13.5" thickBot="1">
      <c r="A1" s="33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1.75" customHeight="1">
      <c r="A2" s="34"/>
      <c r="B2" s="16"/>
      <c r="C2" s="16"/>
      <c r="D2" s="61" t="s">
        <v>15</v>
      </c>
      <c r="E2" s="62"/>
      <c r="F2" s="62"/>
      <c r="G2" s="62"/>
      <c r="H2" s="62"/>
      <c r="I2" s="62"/>
      <c r="J2" s="62"/>
      <c r="K2" s="63"/>
      <c r="L2" s="16"/>
      <c r="M2" s="30"/>
    </row>
    <row r="3" spans="1:13" ht="36" customHeight="1">
      <c r="A3" s="34"/>
      <c r="B3" s="16"/>
      <c r="C3" s="16"/>
      <c r="D3" s="113"/>
      <c r="E3" s="114"/>
      <c r="F3" s="114"/>
      <c r="G3" s="114"/>
      <c r="H3" s="114"/>
      <c r="I3" s="114"/>
      <c r="J3" s="114"/>
      <c r="K3" s="173"/>
      <c r="L3" s="16"/>
      <c r="M3" s="30"/>
    </row>
    <row r="4" spans="1:13" ht="15" customHeight="1">
      <c r="A4" s="34"/>
      <c r="B4" s="16"/>
      <c r="C4" s="16"/>
      <c r="D4" s="113"/>
      <c r="E4" s="114"/>
      <c r="F4" s="114"/>
      <c r="G4" s="114"/>
      <c r="H4" s="114"/>
      <c r="I4" s="114"/>
      <c r="J4" s="114"/>
      <c r="K4" s="173"/>
      <c r="L4" s="16"/>
      <c r="M4" s="30"/>
    </row>
    <row r="5" spans="1:13" ht="33" customHeight="1" thickBot="1">
      <c r="A5" s="34"/>
      <c r="B5" s="16"/>
      <c r="C5" s="16"/>
      <c r="D5" s="174"/>
      <c r="E5" s="175"/>
      <c r="F5" s="175"/>
      <c r="G5" s="175"/>
      <c r="H5" s="175"/>
      <c r="I5" s="175"/>
      <c r="J5" s="175"/>
      <c r="K5" s="176"/>
      <c r="L5" s="16"/>
      <c r="M5" s="30"/>
    </row>
    <row r="6" spans="1:13" ht="13.5" thickBot="1">
      <c r="A6" s="3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0"/>
    </row>
    <row r="7" spans="1:13" ht="15" customHeight="1" thickBot="1">
      <c r="A7" s="34"/>
      <c r="B7" s="18" t="s">
        <v>10</v>
      </c>
      <c r="C7" s="15"/>
      <c r="D7" s="15"/>
      <c r="E7" s="17"/>
      <c r="F7" s="14"/>
      <c r="G7" s="14"/>
      <c r="H7" s="2"/>
      <c r="I7" s="2"/>
      <c r="J7" s="2"/>
      <c r="K7" s="2"/>
      <c r="L7" s="3"/>
      <c r="M7" s="30"/>
    </row>
    <row r="8" spans="1:13">
      <c r="A8" s="34"/>
      <c r="B8" s="27"/>
      <c r="C8" s="10"/>
      <c r="D8" s="10"/>
      <c r="E8" s="10"/>
      <c r="F8" s="10"/>
      <c r="G8" s="10"/>
      <c r="H8" s="10"/>
      <c r="I8" s="10"/>
      <c r="J8" s="10"/>
      <c r="K8" s="10"/>
      <c r="L8" s="26"/>
      <c r="M8" s="30"/>
    </row>
    <row r="9" spans="1:13" ht="19.5">
      <c r="A9" s="34"/>
      <c r="B9" s="146" t="s">
        <v>100</v>
      </c>
      <c r="C9" s="10"/>
      <c r="D9" s="10"/>
      <c r="E9" s="10"/>
      <c r="F9" s="10"/>
      <c r="G9" s="10"/>
      <c r="H9" s="10"/>
      <c r="I9" s="10"/>
      <c r="J9" s="10"/>
      <c r="K9" s="10"/>
      <c r="L9" s="26"/>
      <c r="M9" s="30"/>
    </row>
    <row r="10" spans="1:13" ht="19.5">
      <c r="A10" s="34"/>
      <c r="B10" s="146" t="s">
        <v>101</v>
      </c>
      <c r="C10" s="10"/>
      <c r="D10" s="10"/>
      <c r="E10" s="10"/>
      <c r="F10" s="10"/>
      <c r="G10" s="10"/>
      <c r="H10" s="10"/>
      <c r="I10" s="10"/>
      <c r="J10" s="10"/>
      <c r="K10" s="10"/>
      <c r="L10" s="26"/>
      <c r="M10" s="30"/>
    </row>
    <row r="11" spans="1:13" ht="18">
      <c r="A11" s="34"/>
      <c r="B11" s="37"/>
      <c r="C11" s="10"/>
      <c r="D11" s="10"/>
      <c r="E11" s="10"/>
      <c r="F11" s="10"/>
      <c r="G11" s="10"/>
      <c r="H11" s="10"/>
      <c r="I11" s="10"/>
      <c r="J11" s="10"/>
      <c r="K11" s="10"/>
      <c r="L11" s="26"/>
      <c r="M11" s="30"/>
    </row>
    <row r="12" spans="1:13">
      <c r="A12" s="34"/>
      <c r="B12" s="38"/>
      <c r="C12" s="10"/>
      <c r="D12" s="10"/>
      <c r="E12" s="10"/>
      <c r="F12" s="10"/>
      <c r="G12" s="10"/>
      <c r="H12" s="10"/>
      <c r="I12" s="39" t="s">
        <v>5</v>
      </c>
      <c r="J12" s="10"/>
      <c r="K12" s="10"/>
      <c r="L12" s="26"/>
      <c r="M12" s="30"/>
    </row>
    <row r="13" spans="1:13">
      <c r="A13" s="34"/>
      <c r="B13" s="40" t="s">
        <v>18</v>
      </c>
      <c r="C13" s="41"/>
      <c r="D13" s="41"/>
      <c r="E13" s="41"/>
      <c r="F13" s="41"/>
      <c r="G13" s="41"/>
      <c r="H13" s="42"/>
      <c r="I13" s="147">
        <v>1.77E-2</v>
      </c>
      <c r="J13" s="132" t="s">
        <v>0</v>
      </c>
      <c r="K13" s="10"/>
      <c r="L13" s="26"/>
      <c r="M13" s="30"/>
    </row>
    <row r="14" spans="1:13">
      <c r="A14" s="34"/>
      <c r="B14" s="40" t="s">
        <v>13</v>
      </c>
      <c r="C14" s="41"/>
      <c r="D14" s="41"/>
      <c r="E14" s="41"/>
      <c r="F14" s="41"/>
      <c r="G14" s="41"/>
      <c r="H14" s="42"/>
      <c r="I14" s="157">
        <v>3.5000000000000003E-2</v>
      </c>
      <c r="J14" s="131" t="s">
        <v>0</v>
      </c>
      <c r="K14" s="10"/>
      <c r="L14" s="26"/>
      <c r="M14" s="30"/>
    </row>
    <row r="15" spans="1:13">
      <c r="A15" s="34"/>
      <c r="B15" s="38"/>
      <c r="C15" s="10"/>
      <c r="D15" s="10"/>
      <c r="E15" s="10"/>
      <c r="F15" s="10"/>
      <c r="G15" s="10"/>
      <c r="H15" s="10"/>
      <c r="I15" s="10"/>
      <c r="J15" s="10"/>
      <c r="K15" s="10"/>
      <c r="L15" s="26"/>
      <c r="M15" s="30"/>
    </row>
    <row r="16" spans="1:13" ht="13.5" thickBot="1">
      <c r="A16" s="34"/>
      <c r="B16" s="143" t="s">
        <v>92</v>
      </c>
      <c r="C16" s="10"/>
      <c r="D16" s="10"/>
      <c r="E16" s="10"/>
      <c r="F16" s="10"/>
      <c r="G16" s="10"/>
      <c r="H16" s="10"/>
      <c r="I16" s="10"/>
      <c r="J16" s="10"/>
      <c r="K16" s="10"/>
      <c r="L16" s="26"/>
      <c r="M16" s="30"/>
    </row>
    <row r="17" spans="1:13" ht="13.5" thickBot="1">
      <c r="A17" s="34"/>
      <c r="B17" s="43" t="s">
        <v>3</v>
      </c>
      <c r="C17" s="172">
        <v>30</v>
      </c>
      <c r="D17" s="10" t="s">
        <v>1</v>
      </c>
      <c r="E17" s="10"/>
      <c r="F17" s="43" t="s">
        <v>4</v>
      </c>
      <c r="G17" s="172">
        <v>50</v>
      </c>
      <c r="H17" s="21" t="s">
        <v>6</v>
      </c>
      <c r="I17" s="10"/>
      <c r="J17" s="10"/>
      <c r="K17" s="10"/>
      <c r="L17" s="26"/>
      <c r="M17" s="30"/>
    </row>
    <row r="18" spans="1:13">
      <c r="A18" s="34"/>
      <c r="B18" s="27"/>
      <c r="C18" s="10"/>
      <c r="D18" s="10"/>
      <c r="E18" s="10"/>
      <c r="F18" s="10"/>
      <c r="G18" s="10"/>
      <c r="H18" s="10"/>
      <c r="I18" s="10"/>
      <c r="J18" s="10"/>
      <c r="K18" s="10"/>
      <c r="L18" s="26"/>
      <c r="M18" s="30"/>
    </row>
    <row r="19" spans="1:13">
      <c r="A19" s="34"/>
      <c r="B19" s="144" t="s">
        <v>90</v>
      </c>
      <c r="C19" s="148">
        <f>I13*C17*G17</f>
        <v>26.55</v>
      </c>
      <c r="D19" s="154" t="s">
        <v>97</v>
      </c>
      <c r="E19" s="41"/>
      <c r="F19" s="41"/>
      <c r="G19" s="41"/>
      <c r="H19" s="41"/>
      <c r="I19" s="42"/>
      <c r="J19" s="10"/>
      <c r="K19" s="10"/>
      <c r="L19" s="26"/>
      <c r="M19" s="30"/>
    </row>
    <row r="20" spans="1:13">
      <c r="A20" s="34"/>
      <c r="B20" s="145" t="s">
        <v>91</v>
      </c>
      <c r="C20" s="155">
        <f>I14*C17*G17</f>
        <v>52.5</v>
      </c>
      <c r="D20" s="156" t="s">
        <v>96</v>
      </c>
      <c r="E20" s="41"/>
      <c r="F20" s="41"/>
      <c r="G20" s="41"/>
      <c r="H20" s="41"/>
      <c r="I20" s="42"/>
      <c r="J20" s="10"/>
      <c r="K20" s="10"/>
      <c r="L20" s="82"/>
      <c r="M20" s="30"/>
    </row>
    <row r="21" spans="1:13">
      <c r="A21" s="34"/>
      <c r="B21" s="38"/>
      <c r="C21" s="10"/>
      <c r="D21" s="10"/>
      <c r="E21" s="10"/>
      <c r="F21" s="10"/>
      <c r="G21" s="10"/>
      <c r="H21" s="10"/>
      <c r="I21" s="10"/>
      <c r="J21" s="10"/>
      <c r="K21" s="10"/>
      <c r="L21" s="26"/>
      <c r="M21" s="30"/>
    </row>
    <row r="22" spans="1:13">
      <c r="A22" s="34"/>
      <c r="B22" s="125" t="s">
        <v>105</v>
      </c>
      <c r="C22" s="126"/>
      <c r="D22" s="126"/>
      <c r="E22" s="126"/>
      <c r="F22" s="126"/>
      <c r="G22" s="10"/>
      <c r="H22" s="10"/>
      <c r="I22" s="10"/>
      <c r="J22" s="10"/>
      <c r="K22" s="10"/>
      <c r="L22" s="26"/>
      <c r="M22" s="30"/>
    </row>
    <row r="23" spans="1:13">
      <c r="A23" s="34"/>
      <c r="B23" s="127" t="s">
        <v>71</v>
      </c>
      <c r="C23" s="10"/>
      <c r="D23" s="10"/>
      <c r="E23" s="10"/>
      <c r="F23" s="10"/>
      <c r="G23" s="10"/>
      <c r="H23" s="10"/>
      <c r="I23" s="10"/>
      <c r="J23" s="10"/>
      <c r="K23" s="10"/>
      <c r="L23" s="26"/>
      <c r="M23" s="30"/>
    </row>
    <row r="24" spans="1:13">
      <c r="A24" s="34"/>
      <c r="B24" s="44"/>
      <c r="C24" s="10"/>
      <c r="D24" s="10"/>
      <c r="E24" s="10"/>
      <c r="F24" s="10"/>
      <c r="G24" s="10"/>
      <c r="H24" s="10"/>
      <c r="I24" s="10"/>
      <c r="J24" s="10"/>
      <c r="K24" s="10"/>
      <c r="L24" s="26"/>
      <c r="M24" s="30"/>
    </row>
    <row r="25" spans="1:13">
      <c r="A25" s="34"/>
      <c r="B25" s="128" t="s">
        <v>104</v>
      </c>
      <c r="C25" s="10"/>
      <c r="D25" s="10"/>
      <c r="E25" s="10"/>
      <c r="F25" s="10"/>
      <c r="G25" s="10"/>
      <c r="H25" s="10"/>
      <c r="I25" s="10"/>
      <c r="J25" s="10"/>
      <c r="K25" s="10"/>
      <c r="L25" s="26"/>
      <c r="M25" s="30"/>
    </row>
    <row r="26" spans="1:13">
      <c r="A26" s="34"/>
      <c r="B26" s="128" t="s">
        <v>73</v>
      </c>
      <c r="C26" s="10"/>
      <c r="D26" s="10"/>
      <c r="E26" s="10"/>
      <c r="F26" s="10"/>
      <c r="G26" s="10"/>
      <c r="H26" s="10"/>
      <c r="I26" s="10"/>
      <c r="J26" s="10"/>
      <c r="K26" s="10"/>
      <c r="L26" s="26"/>
      <c r="M26" s="30"/>
    </row>
    <row r="27" spans="1:13" ht="13.5" thickBot="1">
      <c r="A27" s="3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30"/>
    </row>
    <row r="28" spans="1:13" ht="8.25" customHeight="1" thickBot="1">
      <c r="A28" s="3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0"/>
    </row>
    <row r="29" spans="1:13">
      <c r="A29" s="34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49"/>
      <c r="M29" s="30"/>
    </row>
    <row r="30" spans="1:13" ht="15.75">
      <c r="A30" s="34"/>
      <c r="B30" s="38" t="s">
        <v>82</v>
      </c>
      <c r="C30" s="10"/>
      <c r="D30" s="10"/>
      <c r="E30" s="10"/>
      <c r="F30" s="10"/>
      <c r="G30" s="48"/>
      <c r="I30" s="131" t="s">
        <v>89</v>
      </c>
      <c r="J30" s="10"/>
      <c r="K30" s="10"/>
      <c r="L30" s="26"/>
      <c r="M30" s="30"/>
    </row>
    <row r="31" spans="1:13" ht="15.75">
      <c r="A31" s="34"/>
      <c r="B31" s="143" t="s">
        <v>103</v>
      </c>
      <c r="C31" s="10"/>
      <c r="D31" s="10"/>
      <c r="E31" s="10"/>
      <c r="F31" s="10"/>
      <c r="G31" s="48"/>
      <c r="H31" s="48"/>
      <c r="I31" s="132" t="s">
        <v>78</v>
      </c>
      <c r="J31" s="10"/>
      <c r="K31" s="10"/>
      <c r="L31" s="26"/>
      <c r="M31" s="30"/>
    </row>
    <row r="32" spans="1:13" ht="13.5" thickBot="1">
      <c r="A32" s="34"/>
      <c r="B32" s="50"/>
      <c r="C32" s="10"/>
      <c r="D32" s="10"/>
      <c r="E32" s="10"/>
      <c r="F32" s="10"/>
      <c r="G32" s="48"/>
      <c r="H32" s="126"/>
      <c r="I32" s="10"/>
      <c r="J32" s="10"/>
      <c r="K32" s="10"/>
      <c r="L32" s="26"/>
      <c r="M32" s="30"/>
    </row>
    <row r="33" spans="1:13" ht="14.25" thickTop="1" thickBot="1">
      <c r="A33" s="34"/>
      <c r="B33" s="24" t="s">
        <v>76</v>
      </c>
      <c r="C33" s="10"/>
      <c r="D33" s="10"/>
      <c r="F33" s="152">
        <v>61.2</v>
      </c>
      <c r="G33" s="79"/>
      <c r="H33" s="83" t="s">
        <v>20</v>
      </c>
      <c r="I33" s="84"/>
      <c r="J33" s="170" t="s">
        <v>58</v>
      </c>
      <c r="K33" s="169">
        <f>VLOOKUP(J33,Blad2!A6:I19,6,FALSE)</f>
        <v>38.1</v>
      </c>
      <c r="L33" s="23" t="s">
        <v>2</v>
      </c>
      <c r="M33" s="30"/>
    </row>
    <row r="34" spans="1:13" ht="14.25" thickTop="1" thickBot="1">
      <c r="A34" s="34"/>
      <c r="B34" s="24" t="s">
        <v>19</v>
      </c>
      <c r="C34" s="10"/>
      <c r="D34" s="10"/>
      <c r="E34" s="81"/>
      <c r="F34" s="153">
        <v>15</v>
      </c>
      <c r="G34" s="79"/>
      <c r="H34" s="83" t="s">
        <v>21</v>
      </c>
      <c r="I34" s="84"/>
      <c r="J34" s="171">
        <v>50</v>
      </c>
      <c r="K34" s="115" t="s">
        <v>2</v>
      </c>
      <c r="L34" s="23"/>
      <c r="M34" s="30"/>
    </row>
    <row r="35" spans="1:13" ht="13.5" thickTop="1">
      <c r="A35" s="34"/>
      <c r="B35" s="24"/>
      <c r="C35" s="10"/>
      <c r="D35" s="10"/>
      <c r="E35" s="80"/>
      <c r="F35" s="10"/>
      <c r="G35" s="10"/>
      <c r="H35" s="10"/>
      <c r="I35" s="21"/>
      <c r="J35" s="22"/>
      <c r="K35" s="22"/>
      <c r="L35" s="23"/>
      <c r="M35" s="30"/>
    </row>
    <row r="36" spans="1:13" ht="14.25">
      <c r="A36" s="34"/>
      <c r="B36" s="134" t="s">
        <v>80</v>
      </c>
      <c r="C36" s="148">
        <f>F33*SQRT(K33*C19)/1000</f>
        <v>1.9464630896063764</v>
      </c>
      <c r="D36" s="150" t="s">
        <v>93</v>
      </c>
      <c r="E36" s="41"/>
      <c r="F36" s="41"/>
      <c r="G36" s="41"/>
      <c r="H36" s="41"/>
      <c r="I36" s="42"/>
      <c r="J36" s="10"/>
      <c r="K36" s="10"/>
      <c r="L36" s="26"/>
      <c r="M36" s="30"/>
    </row>
    <row r="37" spans="1:13" ht="14.25">
      <c r="A37" s="34"/>
      <c r="B37" s="133" t="s">
        <v>79</v>
      </c>
      <c r="C37" s="149">
        <f>F34*SQRT(J34*C20)/1000</f>
        <v>0.76852130744696989</v>
      </c>
      <c r="D37" s="159" t="s">
        <v>94</v>
      </c>
      <c r="E37" s="135"/>
      <c r="F37" s="41"/>
      <c r="G37" s="41"/>
      <c r="H37" s="41"/>
      <c r="I37" s="42"/>
      <c r="J37" s="10"/>
      <c r="K37" s="10"/>
      <c r="L37" s="26"/>
      <c r="M37" s="30"/>
    </row>
    <row r="38" spans="1:13">
      <c r="A38" s="34"/>
      <c r="B38" s="38"/>
      <c r="C38" s="9"/>
      <c r="D38" s="10"/>
      <c r="E38" s="10"/>
      <c r="F38" s="10"/>
      <c r="G38" s="10"/>
      <c r="H38" s="10"/>
      <c r="I38" s="10"/>
      <c r="J38" s="10"/>
      <c r="K38" s="10"/>
      <c r="L38" s="26"/>
      <c r="M38" s="30"/>
    </row>
    <row r="39" spans="1:13">
      <c r="A39" s="34"/>
      <c r="B39" s="125" t="s">
        <v>70</v>
      </c>
      <c r="C39" s="9"/>
      <c r="D39" s="10"/>
      <c r="E39" s="10"/>
      <c r="F39" s="10"/>
      <c r="G39" s="10"/>
      <c r="H39" s="10"/>
      <c r="I39" s="10"/>
      <c r="J39" s="10"/>
      <c r="K39" s="10"/>
      <c r="L39" s="26"/>
      <c r="M39" s="30"/>
    </row>
    <row r="40" spans="1:13">
      <c r="A40" s="34"/>
      <c r="B40" s="130" t="s">
        <v>72</v>
      </c>
      <c r="C40" s="9"/>
      <c r="D40" s="10"/>
      <c r="E40" s="10"/>
      <c r="F40" s="10"/>
      <c r="G40" s="10"/>
      <c r="H40" s="10"/>
      <c r="I40" s="10"/>
      <c r="J40" s="10"/>
      <c r="K40" s="10"/>
      <c r="L40" s="26"/>
      <c r="M40" s="30"/>
    </row>
    <row r="41" spans="1:13">
      <c r="A41" s="34"/>
      <c r="B41" s="127" t="s">
        <v>71</v>
      </c>
      <c r="C41" s="9"/>
      <c r="D41" s="10"/>
      <c r="E41" s="10"/>
      <c r="F41" s="10"/>
      <c r="G41" s="10"/>
      <c r="H41" s="10"/>
      <c r="I41" s="10"/>
      <c r="J41" s="10"/>
      <c r="K41" s="10"/>
      <c r="L41" s="26"/>
      <c r="M41" s="30"/>
    </row>
    <row r="42" spans="1:13">
      <c r="A42" s="34"/>
      <c r="B42" s="38"/>
      <c r="C42" s="9"/>
      <c r="D42" s="10"/>
      <c r="E42" s="10"/>
      <c r="F42" s="10"/>
      <c r="G42" s="10"/>
      <c r="H42" s="10"/>
      <c r="I42" s="10"/>
      <c r="J42" s="10"/>
      <c r="K42" s="10"/>
      <c r="L42" s="26"/>
      <c r="M42" s="30"/>
    </row>
    <row r="43" spans="1:13">
      <c r="A43" s="34"/>
      <c r="B43" s="38"/>
      <c r="C43" s="9"/>
      <c r="D43" s="10"/>
      <c r="E43" s="10"/>
      <c r="F43" s="10"/>
      <c r="G43" s="10"/>
      <c r="H43" s="10"/>
      <c r="I43" s="10"/>
      <c r="J43" s="10"/>
      <c r="K43" s="10"/>
      <c r="L43" s="26"/>
      <c r="M43" s="30"/>
    </row>
    <row r="44" spans="1:13">
      <c r="A44" s="34"/>
      <c r="B44" s="38"/>
      <c r="C44" s="9"/>
      <c r="D44" s="10"/>
      <c r="E44" s="10"/>
      <c r="F44" s="10"/>
      <c r="G44" s="10"/>
      <c r="H44" s="10"/>
      <c r="I44" s="10"/>
      <c r="J44" s="10"/>
      <c r="K44" s="10"/>
      <c r="L44" s="26"/>
      <c r="M44" s="30"/>
    </row>
    <row r="45" spans="1:13">
      <c r="A45" s="34"/>
      <c r="B45" s="38"/>
      <c r="C45" s="9"/>
      <c r="D45" s="10"/>
      <c r="E45" s="10"/>
      <c r="F45" s="10"/>
      <c r="G45" s="10"/>
      <c r="H45" s="10"/>
      <c r="I45" s="10"/>
      <c r="J45" s="10"/>
      <c r="K45" s="10"/>
      <c r="L45" s="26"/>
      <c r="M45" s="30"/>
    </row>
    <row r="46" spans="1:13">
      <c r="A46" s="34"/>
      <c r="B46" s="38"/>
      <c r="C46" s="9"/>
      <c r="D46" s="10"/>
      <c r="E46" s="10"/>
      <c r="F46" s="10"/>
      <c r="G46" s="10"/>
      <c r="H46" s="10"/>
      <c r="I46" s="10"/>
      <c r="J46" s="10"/>
      <c r="K46" s="10"/>
      <c r="L46" s="26"/>
      <c r="M46" s="30"/>
    </row>
    <row r="47" spans="1:13">
      <c r="A47" s="34"/>
      <c r="B47" s="38"/>
      <c r="C47" s="9"/>
      <c r="D47" s="10"/>
      <c r="E47" s="10"/>
      <c r="F47" s="10"/>
      <c r="G47" s="10"/>
      <c r="H47" s="10"/>
      <c r="I47" s="10"/>
      <c r="J47" s="10"/>
      <c r="K47" s="10"/>
      <c r="L47" s="26"/>
      <c r="M47" s="30"/>
    </row>
    <row r="48" spans="1:13">
      <c r="A48" s="34"/>
      <c r="B48" s="38"/>
      <c r="C48" s="9"/>
      <c r="D48" s="10"/>
      <c r="E48" s="10"/>
      <c r="F48" s="10"/>
      <c r="G48" s="10"/>
      <c r="H48" s="10"/>
      <c r="I48" s="10"/>
      <c r="J48" s="10"/>
      <c r="K48" s="10"/>
      <c r="L48" s="26"/>
      <c r="M48" s="30"/>
    </row>
    <row r="49" spans="1:15" ht="15.75">
      <c r="A49" s="34"/>
      <c r="B49" s="50"/>
      <c r="C49" s="9"/>
      <c r="D49" s="10"/>
      <c r="E49" s="10"/>
      <c r="F49" s="10"/>
      <c r="G49" s="10"/>
      <c r="H49" s="131"/>
      <c r="I49" s="10"/>
      <c r="J49" s="131" t="s">
        <v>77</v>
      </c>
      <c r="K49" s="10"/>
      <c r="L49" s="26"/>
      <c r="M49" s="30"/>
    </row>
    <row r="50" spans="1:15">
      <c r="A50" s="34"/>
      <c r="B50" s="50"/>
      <c r="C50" s="9"/>
      <c r="D50" s="48"/>
      <c r="E50" s="10"/>
      <c r="F50" s="10"/>
      <c r="G50" s="10"/>
      <c r="H50" s="10"/>
      <c r="I50" s="10"/>
      <c r="J50" s="10"/>
      <c r="K50" s="10"/>
      <c r="L50" s="26"/>
      <c r="M50" s="30"/>
    </row>
    <row r="51" spans="1:15">
      <c r="A51" s="34"/>
      <c r="B51" s="24"/>
      <c r="C51" s="10"/>
      <c r="D51" s="10"/>
      <c r="E51" s="80"/>
      <c r="F51" s="10"/>
      <c r="G51" s="10"/>
      <c r="H51" s="10"/>
      <c r="I51" s="10"/>
      <c r="J51" s="10"/>
      <c r="K51" s="10"/>
      <c r="L51" s="26"/>
      <c r="M51" s="30"/>
    </row>
    <row r="52" spans="1:15">
      <c r="A52" s="34"/>
      <c r="B52" s="24"/>
      <c r="C52" s="10"/>
      <c r="D52" s="10"/>
      <c r="E52" s="80"/>
      <c r="F52" s="10"/>
      <c r="G52" s="10"/>
      <c r="H52" s="10"/>
      <c r="I52" s="10"/>
      <c r="J52" s="10"/>
      <c r="K52" s="10"/>
      <c r="L52" s="26"/>
      <c r="M52" s="30"/>
    </row>
    <row r="53" spans="1:15">
      <c r="A53" s="34"/>
      <c r="B53" s="50"/>
      <c r="C53" s="9"/>
      <c r="D53" s="21"/>
      <c r="E53" s="10"/>
      <c r="F53" s="10"/>
      <c r="G53" s="10"/>
      <c r="H53" s="10"/>
      <c r="I53" s="10"/>
      <c r="J53" s="10"/>
      <c r="K53" s="10"/>
      <c r="L53" s="26"/>
      <c r="M53" s="30"/>
    </row>
    <row r="54" spans="1:15">
      <c r="A54" s="34"/>
      <c r="B54" s="50"/>
      <c r="C54" s="9"/>
      <c r="D54" s="21"/>
      <c r="E54" s="10"/>
      <c r="F54" s="10"/>
      <c r="G54" s="10"/>
      <c r="H54" s="10"/>
      <c r="I54" s="10"/>
      <c r="J54" s="10"/>
      <c r="K54" s="10"/>
      <c r="L54" s="26"/>
      <c r="M54" s="30"/>
    </row>
    <row r="55" spans="1:15" ht="12" customHeight="1">
      <c r="A55" s="34"/>
      <c r="B55" s="27"/>
      <c r="C55" s="9"/>
      <c r="D55" s="10"/>
      <c r="E55" s="10"/>
      <c r="F55" s="10"/>
      <c r="G55" s="10"/>
      <c r="H55" s="10"/>
      <c r="I55" s="10"/>
      <c r="J55" s="10"/>
      <c r="K55" s="10"/>
      <c r="L55" s="26"/>
      <c r="M55" s="30"/>
    </row>
    <row r="56" spans="1:15">
      <c r="A56" s="34"/>
      <c r="B56" s="128" t="s">
        <v>75</v>
      </c>
      <c r="C56" s="9"/>
      <c r="D56" s="10"/>
      <c r="E56" s="10"/>
      <c r="F56" s="10"/>
      <c r="H56" s="132"/>
      <c r="I56" s="10"/>
      <c r="J56" s="10"/>
      <c r="K56" s="10"/>
      <c r="L56" s="26"/>
      <c r="M56" s="30"/>
      <c r="O56" s="25" t="s">
        <v>14</v>
      </c>
    </row>
    <row r="57" spans="1:15">
      <c r="A57" s="34"/>
      <c r="B57" s="129" t="s">
        <v>74</v>
      </c>
      <c r="C57" s="9"/>
      <c r="D57" s="10"/>
      <c r="E57" s="10"/>
      <c r="F57" s="10"/>
      <c r="G57" s="10"/>
      <c r="H57" s="10"/>
      <c r="I57" s="10"/>
      <c r="J57" s="10"/>
      <c r="K57" s="10"/>
      <c r="L57" s="26"/>
      <c r="M57" s="30"/>
    </row>
    <row r="58" spans="1:15">
      <c r="A58" s="34"/>
      <c r="B58" s="44"/>
      <c r="C58" s="9"/>
      <c r="D58" s="10"/>
      <c r="E58" s="10"/>
      <c r="F58" s="10"/>
      <c r="G58" s="10"/>
      <c r="H58" s="10"/>
      <c r="I58" s="10"/>
      <c r="J58" s="10"/>
      <c r="K58" s="10"/>
      <c r="L58" s="26"/>
      <c r="M58" s="30"/>
    </row>
    <row r="59" spans="1:15">
      <c r="A59" s="34"/>
      <c r="B59" s="44"/>
      <c r="C59" s="9"/>
      <c r="D59" s="10"/>
      <c r="E59" s="10"/>
      <c r="F59" s="10"/>
      <c r="G59" s="10"/>
      <c r="H59" s="10"/>
      <c r="I59" s="10"/>
      <c r="J59" s="10"/>
      <c r="K59" s="10"/>
      <c r="L59" s="26"/>
      <c r="M59" s="30"/>
    </row>
    <row r="60" spans="1:15">
      <c r="A60" s="34"/>
      <c r="B60" s="44"/>
      <c r="C60" s="9"/>
      <c r="D60" s="10"/>
      <c r="E60" s="10"/>
      <c r="F60" s="10"/>
      <c r="H60" s="10"/>
      <c r="I60" s="10"/>
      <c r="J60" s="10"/>
      <c r="K60" s="10"/>
      <c r="L60" s="26"/>
      <c r="M60" s="30"/>
    </row>
    <row r="61" spans="1:15">
      <c r="A61" s="34"/>
      <c r="B61" s="44"/>
      <c r="C61" s="9"/>
      <c r="D61" s="10"/>
      <c r="E61" s="10"/>
      <c r="F61" s="10"/>
      <c r="G61" s="10"/>
      <c r="H61" s="10"/>
      <c r="I61" s="10"/>
      <c r="J61" s="10"/>
      <c r="K61" s="10"/>
      <c r="L61" s="26"/>
      <c r="M61" s="30"/>
    </row>
    <row r="62" spans="1:15">
      <c r="A62" s="34"/>
      <c r="B62" s="44"/>
      <c r="C62" s="9"/>
      <c r="D62" s="10"/>
      <c r="E62" s="10"/>
      <c r="F62" s="10"/>
      <c r="G62" s="10"/>
      <c r="H62" s="10"/>
      <c r="I62" s="10"/>
      <c r="J62" s="10"/>
      <c r="K62" s="10"/>
      <c r="L62" s="26"/>
      <c r="M62" s="30"/>
    </row>
    <row r="63" spans="1:15">
      <c r="A63" s="34"/>
      <c r="B63" s="27"/>
      <c r="C63" s="9"/>
      <c r="D63" s="10"/>
      <c r="E63" s="10"/>
      <c r="F63" s="10"/>
      <c r="G63" s="10"/>
      <c r="H63" s="10"/>
      <c r="I63" s="10"/>
      <c r="K63" s="10"/>
      <c r="L63" s="26"/>
      <c r="M63" s="30"/>
    </row>
    <row r="64" spans="1:15" ht="15.75">
      <c r="A64" s="34"/>
      <c r="B64" s="27"/>
      <c r="C64" s="9"/>
      <c r="D64" s="10"/>
      <c r="E64" s="10"/>
      <c r="F64" s="10"/>
      <c r="G64" s="10"/>
      <c r="H64" s="10"/>
      <c r="I64" s="10"/>
      <c r="J64" s="132" t="s">
        <v>78</v>
      </c>
      <c r="K64" s="10"/>
      <c r="L64" s="26"/>
      <c r="M64" s="30"/>
    </row>
    <row r="65" spans="1:13" ht="13.5" thickBot="1">
      <c r="A65" s="34"/>
      <c r="B65" s="51"/>
      <c r="C65" s="52"/>
      <c r="D65" s="46"/>
      <c r="E65" s="46"/>
      <c r="F65" s="46"/>
      <c r="G65" s="46"/>
      <c r="H65" s="46"/>
      <c r="I65" s="46"/>
      <c r="J65" s="46"/>
      <c r="K65" s="46"/>
      <c r="L65" s="47"/>
      <c r="M65" s="30"/>
    </row>
    <row r="66" spans="1:13" ht="8.25" customHeight="1" thickBot="1">
      <c r="A66" s="3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30"/>
    </row>
    <row r="67" spans="1:13">
      <c r="A67" s="34"/>
      <c r="B67" s="17"/>
      <c r="C67" s="53"/>
      <c r="D67" s="14"/>
      <c r="E67" s="14"/>
      <c r="F67" s="14"/>
      <c r="G67" s="14"/>
      <c r="H67" s="14"/>
      <c r="I67" s="14"/>
      <c r="J67" s="14"/>
      <c r="K67" s="14"/>
      <c r="L67" s="49"/>
      <c r="M67" s="30"/>
    </row>
    <row r="68" spans="1:13" ht="15.75">
      <c r="A68" s="34"/>
      <c r="B68" s="38" t="s">
        <v>82</v>
      </c>
      <c r="C68" s="10"/>
      <c r="D68" s="10"/>
      <c r="E68" s="10"/>
      <c r="F68" s="10"/>
      <c r="G68" s="48"/>
      <c r="I68" s="131" t="s">
        <v>86</v>
      </c>
      <c r="J68" s="10"/>
      <c r="K68" s="10"/>
      <c r="L68" s="26"/>
      <c r="M68" s="30"/>
    </row>
    <row r="69" spans="1:13" ht="15.75">
      <c r="A69" s="34"/>
      <c r="B69" s="160" t="s">
        <v>102</v>
      </c>
      <c r="C69" s="10"/>
      <c r="D69" s="10"/>
      <c r="E69" s="10"/>
      <c r="F69" s="10"/>
      <c r="G69" s="48"/>
      <c r="H69" s="48"/>
      <c r="I69" s="132" t="s">
        <v>81</v>
      </c>
      <c r="J69" s="10"/>
      <c r="K69" s="10"/>
      <c r="L69" s="26"/>
      <c r="M69" s="30"/>
    </row>
    <row r="70" spans="1:13" ht="13.5" thickBot="1">
      <c r="A70" s="34"/>
      <c r="B70" s="50"/>
      <c r="C70" s="10"/>
      <c r="D70" s="10"/>
      <c r="E70" s="10"/>
      <c r="F70" s="10"/>
      <c r="G70" s="48"/>
      <c r="H70" s="48"/>
      <c r="I70" s="132"/>
      <c r="J70" s="10"/>
      <c r="K70" s="10"/>
      <c r="L70" s="26"/>
      <c r="M70" s="30"/>
    </row>
    <row r="71" spans="1:13" ht="14.25" thickTop="1" thickBot="1">
      <c r="A71" s="34"/>
      <c r="B71" s="24" t="s">
        <v>76</v>
      </c>
      <c r="C71" s="10"/>
      <c r="D71" s="10"/>
      <c r="F71" s="152">
        <v>61.2</v>
      </c>
      <c r="G71" s="79"/>
      <c r="H71" s="83" t="s">
        <v>20</v>
      </c>
      <c r="I71" s="84"/>
      <c r="J71" s="170" t="s">
        <v>58</v>
      </c>
      <c r="K71" s="169">
        <f>VLOOKUP(J71,Blad2!A6:I19,6,FALSE)</f>
        <v>38.1</v>
      </c>
      <c r="L71" s="23" t="s">
        <v>2</v>
      </c>
      <c r="M71" s="30"/>
    </row>
    <row r="72" spans="1:13" ht="14.25" thickTop="1" thickBot="1">
      <c r="A72" s="34"/>
      <c r="B72" s="24" t="s">
        <v>99</v>
      </c>
      <c r="C72" s="10"/>
      <c r="D72" s="10"/>
      <c r="E72" s="81"/>
      <c r="F72" s="153">
        <v>15</v>
      </c>
      <c r="G72" s="79"/>
      <c r="H72" s="83" t="s">
        <v>21</v>
      </c>
      <c r="I72" s="84"/>
      <c r="J72" s="171">
        <v>50</v>
      </c>
      <c r="K72" s="115" t="s">
        <v>2</v>
      </c>
      <c r="L72" s="23"/>
      <c r="M72" s="30"/>
    </row>
    <row r="73" spans="1:13" ht="13.5" thickTop="1">
      <c r="A73" s="34"/>
      <c r="B73" s="24"/>
      <c r="C73" s="10"/>
      <c r="D73" s="10"/>
      <c r="E73" s="80"/>
      <c r="F73" s="10"/>
      <c r="G73" s="10"/>
      <c r="H73" s="10"/>
      <c r="I73" s="21"/>
      <c r="J73" s="22"/>
      <c r="K73" s="22"/>
      <c r="L73" s="23"/>
      <c r="M73" s="30"/>
    </row>
    <row r="74" spans="1:13" ht="14.25">
      <c r="A74" s="34"/>
      <c r="B74" s="134" t="s">
        <v>80</v>
      </c>
      <c r="C74" s="148">
        <f>F71*SQRT(K71*C19/2)/1000</f>
        <v>1.3763572499899874</v>
      </c>
      <c r="D74" s="150" t="s">
        <v>93</v>
      </c>
      <c r="E74" s="41"/>
      <c r="F74" s="41"/>
      <c r="G74" s="41"/>
      <c r="H74" s="41"/>
      <c r="I74" s="42"/>
      <c r="J74" s="10"/>
      <c r="K74" s="10"/>
      <c r="L74" s="26"/>
      <c r="M74" s="30"/>
    </row>
    <row r="75" spans="1:13" ht="14.25">
      <c r="A75" s="34"/>
      <c r="B75" s="133" t="s">
        <v>79</v>
      </c>
      <c r="C75" s="149">
        <f>F72*SQRT(J72*C20/2)/1000</f>
        <v>0.54342662798210406</v>
      </c>
      <c r="D75" s="159" t="s">
        <v>94</v>
      </c>
      <c r="E75" s="135"/>
      <c r="F75" s="41"/>
      <c r="G75" s="41"/>
      <c r="H75" s="41"/>
      <c r="I75" s="42"/>
      <c r="J75" s="10"/>
      <c r="K75" s="10"/>
      <c r="L75" s="26"/>
      <c r="M75" s="30"/>
    </row>
    <row r="76" spans="1:13">
      <c r="A76" s="34"/>
      <c r="B76" s="38"/>
      <c r="C76" s="9"/>
      <c r="D76" s="10"/>
      <c r="E76" s="10"/>
      <c r="F76" s="10"/>
      <c r="G76" s="10"/>
      <c r="H76" s="10"/>
      <c r="I76" s="10"/>
      <c r="J76" s="10"/>
      <c r="K76" s="10"/>
      <c r="L76" s="26"/>
      <c r="M76" s="30"/>
    </row>
    <row r="77" spans="1:13">
      <c r="A77" s="34"/>
      <c r="B77" s="27"/>
      <c r="C77" s="9"/>
      <c r="D77" s="10"/>
      <c r="E77" s="10"/>
      <c r="F77" s="10"/>
      <c r="G77" s="10"/>
      <c r="H77" s="10"/>
      <c r="I77" s="10"/>
      <c r="J77" s="10"/>
      <c r="K77" s="10"/>
      <c r="L77" s="26"/>
      <c r="M77" s="30"/>
    </row>
    <row r="78" spans="1:13" ht="14.25">
      <c r="A78" s="34"/>
      <c r="B78" s="38" t="s">
        <v>83</v>
      </c>
      <c r="C78" s="9"/>
      <c r="D78" s="10"/>
      <c r="E78" s="10"/>
      <c r="F78" s="10"/>
      <c r="G78" s="10"/>
      <c r="H78" s="10"/>
      <c r="I78" s="131" t="s">
        <v>87</v>
      </c>
      <c r="J78" s="10"/>
      <c r="K78" s="157" t="s">
        <v>84</v>
      </c>
      <c r="L78" s="138"/>
      <c r="M78" s="30"/>
    </row>
    <row r="79" spans="1:13" ht="14.25">
      <c r="A79" s="34"/>
      <c r="B79" s="136"/>
      <c r="C79" s="10"/>
      <c r="D79" s="10"/>
      <c r="E79" s="10"/>
      <c r="F79" s="126"/>
      <c r="G79" s="137"/>
      <c r="H79" s="10"/>
      <c r="I79" s="132" t="s">
        <v>88</v>
      </c>
      <c r="J79" s="10"/>
      <c r="K79" s="10"/>
      <c r="L79" s="26"/>
      <c r="M79" s="30"/>
    </row>
    <row r="80" spans="1:13">
      <c r="A80" s="34"/>
      <c r="B80" s="24"/>
      <c r="C80" s="10"/>
      <c r="D80" s="10"/>
      <c r="E80" s="10"/>
      <c r="F80" s="21"/>
      <c r="G80" s="139"/>
      <c r="H80" s="10"/>
      <c r="I80" s="10"/>
      <c r="J80" s="10"/>
      <c r="K80" s="10"/>
      <c r="L80" s="26"/>
      <c r="M80" s="30"/>
    </row>
    <row r="81" spans="1:16" ht="14.25">
      <c r="A81" s="34"/>
      <c r="B81" s="134" t="s">
        <v>85</v>
      </c>
      <c r="C81" s="148">
        <f>C74/2</f>
        <v>0.68817862499499372</v>
      </c>
      <c r="D81" s="150" t="s">
        <v>93</v>
      </c>
      <c r="E81" s="41"/>
      <c r="F81" s="41"/>
      <c r="G81" s="41"/>
      <c r="H81" s="41"/>
      <c r="I81" s="42"/>
      <c r="J81" s="10"/>
      <c r="K81" s="10"/>
      <c r="L81" s="26"/>
      <c r="M81" s="30"/>
      <c r="P81" s="25" t="s">
        <v>14</v>
      </c>
    </row>
    <row r="82" spans="1:16" ht="14.25">
      <c r="A82" s="34"/>
      <c r="B82" s="133" t="s">
        <v>95</v>
      </c>
      <c r="C82" s="149">
        <f>(C20+150)/1000</f>
        <v>0.20250000000000001</v>
      </c>
      <c r="D82" s="151" t="s">
        <v>94</v>
      </c>
      <c r="E82" s="41"/>
      <c r="F82" s="41"/>
      <c r="G82" s="41"/>
      <c r="H82" s="41"/>
      <c r="I82" s="42"/>
      <c r="J82" s="10"/>
      <c r="K82" s="10"/>
      <c r="L82" s="26"/>
      <c r="M82" s="30"/>
    </row>
    <row r="83" spans="1:16">
      <c r="A83" s="34"/>
      <c r="B83" s="19"/>
      <c r="C83" s="9"/>
      <c r="D83" s="21"/>
      <c r="E83" s="10"/>
      <c r="F83" s="10"/>
      <c r="G83" s="10"/>
      <c r="H83" s="10"/>
      <c r="I83" s="10"/>
      <c r="J83" s="10"/>
      <c r="K83" s="10"/>
      <c r="L83" s="26"/>
      <c r="M83" s="30"/>
    </row>
    <row r="84" spans="1:16" ht="14.25">
      <c r="A84" s="34"/>
      <c r="B84" s="158" t="s">
        <v>98</v>
      </c>
      <c r="C84" s="140"/>
      <c r="D84" s="140"/>
      <c r="E84" s="140"/>
      <c r="F84" s="10"/>
      <c r="G84" s="10"/>
      <c r="H84" s="10"/>
      <c r="I84" s="10"/>
      <c r="J84" s="10"/>
      <c r="K84" s="10"/>
      <c r="L84" s="26"/>
      <c r="M84" s="30"/>
    </row>
    <row r="85" spans="1:16">
      <c r="A85" s="34"/>
      <c r="B85" s="142"/>
      <c r="C85" s="141"/>
      <c r="D85" s="141"/>
      <c r="E85" s="141"/>
      <c r="F85" s="10"/>
      <c r="G85" s="10"/>
      <c r="H85" s="10"/>
      <c r="I85" s="10"/>
      <c r="J85" s="10"/>
      <c r="K85" s="10"/>
      <c r="L85" s="26"/>
      <c r="M85" s="30"/>
    </row>
    <row r="86" spans="1:16">
      <c r="A86" s="34"/>
      <c r="B86" s="142"/>
      <c r="C86" s="141"/>
      <c r="D86" s="141"/>
      <c r="E86" s="141"/>
      <c r="F86" s="10"/>
      <c r="G86" s="10"/>
      <c r="H86" s="10"/>
      <c r="I86" s="10"/>
      <c r="J86" s="10"/>
      <c r="K86" s="10"/>
      <c r="L86" s="26"/>
      <c r="M86" s="30"/>
    </row>
    <row r="87" spans="1:16">
      <c r="A87" s="34"/>
      <c r="B87" s="27"/>
      <c r="C87" s="20"/>
      <c r="D87" s="20"/>
      <c r="E87" s="20"/>
      <c r="F87" s="10"/>
      <c r="G87" s="10"/>
      <c r="H87" s="10"/>
      <c r="I87" s="10"/>
      <c r="J87" s="10"/>
      <c r="K87" s="10"/>
      <c r="L87" s="26"/>
      <c r="M87" s="30"/>
    </row>
    <row r="88" spans="1:16">
      <c r="A88" s="34"/>
      <c r="B88" s="125" t="s">
        <v>70</v>
      </c>
      <c r="C88" s="20"/>
      <c r="D88" s="20"/>
      <c r="E88" s="20"/>
      <c r="F88" s="10"/>
      <c r="G88" s="10"/>
      <c r="H88" s="10"/>
      <c r="I88" s="10"/>
      <c r="J88" s="10"/>
      <c r="K88" s="10"/>
      <c r="L88" s="26"/>
      <c r="M88" s="30"/>
    </row>
    <row r="89" spans="1:16">
      <c r="A89" s="34"/>
      <c r="B89" s="130" t="s">
        <v>72</v>
      </c>
      <c r="C89" s="20"/>
      <c r="D89" s="20"/>
      <c r="E89" s="20"/>
      <c r="F89" s="10"/>
      <c r="G89" s="10"/>
      <c r="H89" s="10"/>
      <c r="I89" s="10"/>
      <c r="J89" s="10"/>
      <c r="K89" s="10"/>
      <c r="L89" s="26"/>
      <c r="M89" s="30"/>
    </row>
    <row r="90" spans="1:16">
      <c r="A90" s="34"/>
      <c r="B90" s="127" t="s">
        <v>71</v>
      </c>
      <c r="C90" s="20"/>
      <c r="D90" s="20"/>
      <c r="E90" s="20"/>
      <c r="F90" s="10"/>
      <c r="G90" s="10"/>
      <c r="H90" s="10"/>
      <c r="I90" s="10"/>
      <c r="J90" s="10"/>
      <c r="K90" s="10"/>
      <c r="L90" s="26"/>
      <c r="M90" s="30"/>
    </row>
    <row r="91" spans="1:16">
      <c r="A91" s="34"/>
      <c r="B91" s="27"/>
      <c r="C91" s="10"/>
      <c r="D91" s="10"/>
      <c r="E91" s="10"/>
      <c r="F91" s="10"/>
      <c r="G91" s="10"/>
      <c r="H91" s="10"/>
      <c r="I91" s="10"/>
      <c r="J91" s="10"/>
      <c r="K91" s="10"/>
      <c r="L91" s="26"/>
      <c r="M91" s="30"/>
    </row>
    <row r="92" spans="1:16">
      <c r="A92" s="34"/>
      <c r="B92" s="27"/>
      <c r="C92" s="10"/>
      <c r="D92" s="10"/>
      <c r="E92" s="10"/>
      <c r="F92" s="10"/>
      <c r="G92" s="10"/>
      <c r="H92" s="10"/>
      <c r="I92" s="10"/>
      <c r="J92" s="10"/>
      <c r="K92" s="10"/>
      <c r="L92" s="26"/>
      <c r="M92" s="30"/>
    </row>
    <row r="93" spans="1:16">
      <c r="A93" s="34"/>
      <c r="B93" s="27"/>
      <c r="C93" s="10"/>
      <c r="D93" s="10"/>
      <c r="E93" s="10"/>
      <c r="F93" s="10"/>
      <c r="G93" s="10"/>
      <c r="H93" s="10"/>
      <c r="I93" s="10"/>
      <c r="J93" s="10"/>
      <c r="K93" s="10"/>
      <c r="L93" s="26"/>
      <c r="M93" s="30"/>
    </row>
    <row r="94" spans="1:16">
      <c r="A94" s="34"/>
      <c r="B94" s="27"/>
      <c r="C94" s="10"/>
      <c r="D94" s="10"/>
      <c r="E94" s="10"/>
      <c r="F94" s="10"/>
      <c r="G94" s="10"/>
      <c r="H94" s="10"/>
      <c r="I94" s="10"/>
      <c r="K94" s="10"/>
      <c r="L94" s="26"/>
      <c r="M94" s="30"/>
    </row>
    <row r="95" spans="1:16" ht="14.25">
      <c r="A95" s="34"/>
      <c r="B95" s="27"/>
      <c r="C95" s="10"/>
      <c r="D95" s="10"/>
      <c r="E95" s="10"/>
      <c r="F95" s="10"/>
      <c r="G95" s="10"/>
      <c r="H95" s="10"/>
      <c r="I95" s="10"/>
      <c r="J95" s="48"/>
      <c r="K95" s="131" t="s">
        <v>87</v>
      </c>
      <c r="L95" s="26"/>
      <c r="M95" s="30"/>
    </row>
    <row r="96" spans="1:16">
      <c r="A96" s="34"/>
      <c r="B96" s="27"/>
      <c r="C96" s="10"/>
      <c r="D96" s="10"/>
      <c r="E96" s="10"/>
      <c r="F96" s="10"/>
      <c r="G96" s="10"/>
      <c r="H96" s="10"/>
      <c r="I96" s="10"/>
      <c r="J96" s="10"/>
      <c r="K96" s="10"/>
      <c r="L96" s="26"/>
      <c r="M96" s="30"/>
    </row>
    <row r="97" spans="1:13">
      <c r="A97" s="34"/>
      <c r="B97" s="27"/>
      <c r="C97" s="10"/>
      <c r="D97" s="10"/>
      <c r="E97" s="10"/>
      <c r="F97" s="10"/>
      <c r="G97" s="10"/>
      <c r="H97" s="10"/>
      <c r="I97" s="10"/>
      <c r="J97" s="10"/>
      <c r="K97" s="10"/>
      <c r="L97" s="26"/>
      <c r="M97" s="30"/>
    </row>
    <row r="98" spans="1:13">
      <c r="A98" s="34"/>
      <c r="B98" s="27"/>
      <c r="C98" s="10"/>
      <c r="D98" s="10"/>
      <c r="E98" s="10"/>
      <c r="F98" s="10"/>
      <c r="G98" s="10"/>
      <c r="H98" s="10"/>
      <c r="I98" s="10"/>
      <c r="J98" s="10"/>
      <c r="K98" s="10"/>
      <c r="L98" s="26"/>
      <c r="M98" s="30"/>
    </row>
    <row r="99" spans="1:13">
      <c r="A99" s="34"/>
      <c r="B99" s="27"/>
      <c r="C99" s="10"/>
      <c r="D99" s="10"/>
      <c r="E99" s="10"/>
      <c r="F99" s="10"/>
      <c r="G99" s="10"/>
      <c r="H99" s="10"/>
      <c r="I99" s="10"/>
      <c r="J99" s="10"/>
      <c r="K99" s="10"/>
      <c r="L99" s="26"/>
      <c r="M99" s="30"/>
    </row>
    <row r="100" spans="1:13">
      <c r="A100" s="34"/>
      <c r="B100" s="128" t="s">
        <v>75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26"/>
      <c r="M100" s="30"/>
    </row>
    <row r="101" spans="1:13">
      <c r="A101" s="34"/>
      <c r="B101" s="129" t="s">
        <v>74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26"/>
      <c r="M101" s="30"/>
    </row>
    <row r="102" spans="1:13">
      <c r="A102" s="34"/>
      <c r="B102" s="27"/>
      <c r="C102" s="10"/>
      <c r="D102" s="10"/>
      <c r="E102" s="10"/>
      <c r="F102" s="10"/>
      <c r="G102" s="10"/>
      <c r="H102" s="10"/>
      <c r="I102" s="10"/>
      <c r="J102" s="10"/>
      <c r="K102" s="10"/>
      <c r="L102" s="26"/>
      <c r="M102" s="30"/>
    </row>
    <row r="103" spans="1:13">
      <c r="A103" s="34"/>
      <c r="B103" s="27"/>
      <c r="C103" s="10"/>
      <c r="D103" s="10"/>
      <c r="E103" s="10"/>
      <c r="F103" s="10"/>
      <c r="G103" s="10"/>
      <c r="H103" s="10"/>
      <c r="I103" s="10"/>
      <c r="J103" s="10"/>
      <c r="K103" s="10"/>
      <c r="L103" s="26"/>
      <c r="M103" s="30"/>
    </row>
    <row r="104" spans="1:13">
      <c r="A104" s="34"/>
      <c r="B104" s="27"/>
      <c r="C104" s="10"/>
      <c r="D104" s="10"/>
      <c r="E104" s="10"/>
      <c r="F104" s="10"/>
      <c r="G104" s="10"/>
      <c r="H104" s="10"/>
      <c r="I104" s="10"/>
      <c r="J104" s="10"/>
      <c r="K104" s="10"/>
      <c r="L104" s="26"/>
      <c r="M104" s="30"/>
    </row>
    <row r="105" spans="1:13">
      <c r="A105" s="34"/>
      <c r="B105" s="27"/>
      <c r="C105" s="10"/>
      <c r="D105" s="10"/>
      <c r="E105" s="10"/>
      <c r="F105" s="10"/>
      <c r="G105" s="10"/>
      <c r="H105" s="10"/>
      <c r="I105" s="10"/>
      <c r="J105" s="10"/>
      <c r="K105" s="10"/>
      <c r="L105" s="26"/>
      <c r="M105" s="30"/>
    </row>
    <row r="106" spans="1:13">
      <c r="A106" s="34"/>
      <c r="B106" s="27"/>
      <c r="C106" s="10"/>
      <c r="D106" s="10"/>
      <c r="E106" s="10"/>
      <c r="F106" s="10"/>
      <c r="G106" s="10"/>
      <c r="H106" s="10"/>
      <c r="I106" s="10"/>
      <c r="J106" s="10"/>
      <c r="K106" s="10"/>
      <c r="L106" s="26"/>
      <c r="M106" s="30"/>
    </row>
    <row r="107" spans="1:13">
      <c r="A107" s="34"/>
      <c r="B107" s="27"/>
      <c r="C107" s="10"/>
      <c r="D107" s="10"/>
      <c r="E107" s="10"/>
      <c r="F107" s="10"/>
      <c r="G107" s="10"/>
      <c r="H107" s="10"/>
      <c r="I107" s="10"/>
      <c r="J107" s="10"/>
      <c r="K107" s="10"/>
      <c r="L107" s="26"/>
      <c r="M107" s="30"/>
    </row>
    <row r="108" spans="1:13">
      <c r="A108" s="34"/>
      <c r="B108" s="27"/>
      <c r="C108" s="10"/>
      <c r="D108" s="10"/>
      <c r="E108" s="10"/>
      <c r="F108" s="10"/>
      <c r="G108" s="10"/>
      <c r="H108" s="10"/>
      <c r="I108" s="10"/>
      <c r="J108" s="10"/>
      <c r="K108" s="10"/>
      <c r="L108" s="26"/>
      <c r="M108" s="30"/>
    </row>
    <row r="109" spans="1:13" ht="14.25">
      <c r="A109" s="34"/>
      <c r="B109" s="27"/>
      <c r="C109" s="10"/>
      <c r="D109" s="10"/>
      <c r="E109" s="10"/>
      <c r="F109" s="10"/>
      <c r="G109" s="10"/>
      <c r="H109" s="10"/>
      <c r="I109" s="10"/>
      <c r="J109" s="10"/>
      <c r="K109" s="132" t="s">
        <v>88</v>
      </c>
      <c r="L109" s="26"/>
      <c r="M109" s="30"/>
    </row>
    <row r="110" spans="1:13" ht="6" customHeight="1" thickBot="1">
      <c r="A110" s="34"/>
      <c r="B110" s="51"/>
      <c r="C110" s="46"/>
      <c r="D110" s="46"/>
      <c r="E110" s="46"/>
      <c r="F110" s="46"/>
      <c r="G110" s="46"/>
      <c r="H110" s="46"/>
      <c r="I110" s="46"/>
      <c r="J110" s="46"/>
      <c r="K110" s="46"/>
      <c r="L110" s="47"/>
      <c r="M110" s="30"/>
    </row>
    <row r="111" spans="1:13">
      <c r="A111" s="3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30"/>
    </row>
    <row r="112" spans="1:13">
      <c r="A112" s="35"/>
      <c r="B112" s="70" t="s">
        <v>11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2"/>
      <c r="M112" s="30"/>
    </row>
    <row r="113" spans="1:13">
      <c r="A113" s="3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6"/>
      <c r="M113" s="30"/>
    </row>
    <row r="114" spans="1:13" ht="11.25" customHeight="1">
      <c r="A114" s="35"/>
      <c r="B114" s="73" t="s">
        <v>12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5"/>
      <c r="M114" s="30"/>
    </row>
    <row r="115" spans="1:13">
      <c r="A115" s="35"/>
      <c r="B115" s="76" t="s">
        <v>17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8"/>
      <c r="M115" s="30"/>
    </row>
    <row r="116" spans="1:13" ht="13.5" thickBot="1">
      <c r="A116" s="3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30"/>
    </row>
    <row r="117" spans="1:13" ht="18.75" customHeight="1">
      <c r="A117" s="35"/>
      <c r="B117" s="4"/>
      <c r="C117" s="5"/>
      <c r="D117" s="64" t="s">
        <v>16</v>
      </c>
      <c r="E117" s="65"/>
      <c r="F117" s="65"/>
      <c r="G117" s="65"/>
      <c r="H117" s="65"/>
      <c r="I117" s="65"/>
      <c r="J117" s="65"/>
      <c r="K117" s="66"/>
      <c r="L117" s="6"/>
      <c r="M117" s="30"/>
    </row>
    <row r="118" spans="1:13">
      <c r="A118" s="35"/>
      <c r="B118" s="4"/>
      <c r="C118" s="5"/>
      <c r="D118" s="67" t="s">
        <v>7</v>
      </c>
      <c r="E118" s="68"/>
      <c r="F118" s="68"/>
      <c r="G118" s="68"/>
      <c r="H118" s="68"/>
      <c r="I118" s="68"/>
      <c r="J118" s="68"/>
      <c r="K118" s="69"/>
      <c r="L118" s="6"/>
      <c r="M118" s="30"/>
    </row>
    <row r="119" spans="1:13">
      <c r="A119" s="35"/>
      <c r="B119" s="4"/>
      <c r="C119" s="5"/>
      <c r="D119" s="58" t="s">
        <v>8</v>
      </c>
      <c r="E119" s="59"/>
      <c r="F119" s="59"/>
      <c r="G119" s="59"/>
      <c r="H119" s="59"/>
      <c r="I119" s="59"/>
      <c r="J119" s="59"/>
      <c r="K119" s="60"/>
      <c r="L119" s="6"/>
      <c r="M119" s="30"/>
    </row>
    <row r="120" spans="1:13" ht="13.5" thickBot="1">
      <c r="A120" s="35"/>
      <c r="B120" s="4"/>
      <c r="C120" s="5"/>
      <c r="D120" s="55" t="s">
        <v>9</v>
      </c>
      <c r="E120" s="56"/>
      <c r="F120" s="56"/>
      <c r="G120" s="56"/>
      <c r="H120" s="56"/>
      <c r="I120" s="56"/>
      <c r="J120" s="56"/>
      <c r="K120" s="57"/>
      <c r="L120" s="6"/>
      <c r="M120" s="30"/>
    </row>
    <row r="121" spans="1:13" ht="24" customHeight="1">
      <c r="A121" s="35"/>
      <c r="B121" s="4"/>
      <c r="C121" s="5"/>
      <c r="D121" s="13"/>
      <c r="E121" s="13"/>
      <c r="F121" s="13"/>
      <c r="G121" s="13"/>
      <c r="H121" s="13"/>
      <c r="I121" s="13"/>
      <c r="J121" s="13"/>
      <c r="K121" s="54"/>
      <c r="L121" s="6"/>
      <c r="M121" s="30"/>
    </row>
    <row r="122" spans="1:13">
      <c r="A122" s="35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30"/>
    </row>
    <row r="123" spans="1:13" ht="13.5" thickBot="1">
      <c r="A123" s="35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11"/>
      <c r="M123" s="30"/>
    </row>
    <row r="124" spans="1:13" ht="13.5" thickBot="1">
      <c r="A124" s="36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/>
    </row>
    <row r="125" spans="1:13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1" customFormat="1"/>
    <row r="127" spans="1:13" s="1" customFormat="1"/>
    <row r="128" spans="1:13" s="1" customFormat="1"/>
    <row r="129" spans="6:6" s="1" customFormat="1"/>
    <row r="130" spans="6:6" s="1" customFormat="1"/>
    <row r="131" spans="6:6" s="1" customFormat="1"/>
    <row r="132" spans="6:6" s="1" customFormat="1">
      <c r="F132" s="12"/>
    </row>
    <row r="133" spans="6:6" s="1" customFormat="1"/>
    <row r="134" spans="6:6" s="1" customFormat="1"/>
    <row r="135" spans="6:6" s="1" customFormat="1"/>
    <row r="136" spans="6:6" s="1" customFormat="1"/>
    <row r="137" spans="6:6" s="1" customFormat="1"/>
    <row r="138" spans="6:6" s="1" customFormat="1"/>
    <row r="139" spans="6:6" s="1" customFormat="1"/>
    <row r="140" spans="6:6" s="1" customFormat="1"/>
    <row r="141" spans="6:6" s="1" customFormat="1"/>
    <row r="142" spans="6:6" s="1" customFormat="1"/>
    <row r="143" spans="6:6" s="1" customFormat="1"/>
    <row r="144" spans="6:6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pans="1:13" s="1" customFormat="1"/>
    <row r="1858" spans="1:13" s="1" customFormat="1"/>
    <row r="1859" spans="1:13" s="1" customFormat="1"/>
    <row r="1860" spans="1:13" s="1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</sheetData>
  <sheetProtection algorithmName="SHA-512" hashValue="SERTZV9+Rg8ey7rdS/0FNJ+dOfIjzNuV7rm+OFdjSfenAce1Gxynxnf9GJVfwJd1NNXkxbnjLiGGsCCmb4iOYA==" saltValue="CCCqJ9g/Lgfyx8z3qB79eg==" spinCount="100000" sheet="1" objects="1" scenarios="1"/>
  <mergeCells count="12">
    <mergeCell ref="H71:I71"/>
    <mergeCell ref="H72:I72"/>
    <mergeCell ref="D117:K117"/>
    <mergeCell ref="D118:K118"/>
    <mergeCell ref="D119:K119"/>
    <mergeCell ref="D120:K120"/>
    <mergeCell ref="B112:L112"/>
    <mergeCell ref="B114:L114"/>
    <mergeCell ref="B115:L115"/>
    <mergeCell ref="H34:I34"/>
    <mergeCell ref="H33:I33"/>
    <mergeCell ref="D2:K5"/>
  </mergeCells>
  <phoneticPr fontId="0" type="noConversion"/>
  <dataValidations count="2">
    <dataValidation type="list" allowBlank="1" showInputMessage="1" showErrorMessage="1" sqref="J34:J35 K35 J72:J73 K73">
      <formula1>"20,25,32,40,50,63,75,90,110,125,160,200,250,315,355,400,450,500,560,630"</formula1>
    </dataValidation>
    <dataValidation type="list" allowBlank="1" showInputMessage="1" showErrorMessage="1" sqref="J33 J71">
      <formula1>"DN15,DN20,DN25,DN32,DN40,DN50,DN65,DN80,DN90,DN100,DN125,DN150,DN200"</formula1>
    </dataValidation>
  </dataValidations>
  <hyperlinks>
    <hyperlink ref="D120" r:id="rId1" display="mailto:aquatherm@aquatherm.com.au"/>
    <hyperlink ref="D119" r:id="rId2" display="http://www.aquatherm.com.au/"/>
  </hyperlinks>
  <pageMargins left="0.75" right="0.75" top="1" bottom="1" header="0.5" footer="0.5"/>
  <pageSetup paperSize="9" orientation="portrait" horizontalDpi="4294967292" r:id="rId3"/>
  <headerFooter alignWithMargins="0">
    <oddHeader>&amp;C&amp;A&amp;R&amp;"Arial,Vet"&amp;16Aquatherm  buizen</oddHeader>
    <oddFooter xml:space="preserve">&amp;LG/bu&amp;Ail/Data/Prod_Vrkl/prod info/Aquatherm&amp;R&amp;"Arial,Vet"&amp;16Eriks bv Alkmaar
  &amp;"Arial,Standaard"&amp;11Toermalijnstraat 5 1812 RM Alkmaar&amp;"Arial,Vet"&amp;16 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85"/>
  <sheetViews>
    <sheetView workbookViewId="0">
      <selection activeCell="P40" sqref="P40"/>
    </sheetView>
  </sheetViews>
  <sheetFormatPr defaultRowHeight="12.75"/>
  <cols>
    <col min="3" max="3" width="14.140625" bestFit="1" customWidth="1"/>
    <col min="4" max="4" width="13.7109375" customWidth="1"/>
    <col min="5" max="5" width="7.85546875" customWidth="1"/>
    <col min="7" max="7" width="14.140625" bestFit="1" customWidth="1"/>
    <col min="8" max="8" width="11.42578125" bestFit="1" customWidth="1"/>
    <col min="9" max="9" width="12.28515625" customWidth="1"/>
  </cols>
  <sheetData>
    <row r="1" spans="1:100">
      <c r="A1" s="85"/>
      <c r="B1" s="86"/>
      <c r="C1" s="87"/>
      <c r="D1" s="87"/>
      <c r="E1" s="87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</row>
    <row r="2" spans="1:100" ht="15.75">
      <c r="A2" s="88"/>
      <c r="B2" s="89" t="s">
        <v>22</v>
      </c>
      <c r="C2" s="90"/>
      <c r="D2" s="90"/>
      <c r="E2" s="91"/>
      <c r="F2" s="161" t="s">
        <v>69</v>
      </c>
      <c r="G2" s="162"/>
      <c r="H2" s="162"/>
      <c r="I2" s="163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</row>
    <row r="3" spans="1:100">
      <c r="A3" s="92" t="s">
        <v>23</v>
      </c>
      <c r="B3" s="93" t="s">
        <v>24</v>
      </c>
      <c r="C3" s="93" t="s">
        <v>25</v>
      </c>
      <c r="D3" s="93" t="s">
        <v>26</v>
      </c>
      <c r="E3" s="93" t="s">
        <v>27</v>
      </c>
      <c r="F3" s="93" t="s">
        <v>24</v>
      </c>
      <c r="G3" s="93" t="s">
        <v>25</v>
      </c>
      <c r="H3" s="93" t="s">
        <v>26</v>
      </c>
      <c r="I3" s="93" t="s">
        <v>27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</row>
    <row r="4" spans="1:100">
      <c r="A4" s="94" t="s">
        <v>28</v>
      </c>
      <c r="B4" s="93" t="s">
        <v>2</v>
      </c>
      <c r="C4" s="93" t="s">
        <v>2</v>
      </c>
      <c r="D4" s="93" t="s">
        <v>2</v>
      </c>
      <c r="E4" s="93" t="s">
        <v>2</v>
      </c>
      <c r="F4" s="93" t="s">
        <v>2</v>
      </c>
      <c r="G4" s="93" t="s">
        <v>2</v>
      </c>
      <c r="H4" s="93" t="s">
        <v>2</v>
      </c>
      <c r="I4" s="93" t="s">
        <v>2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</row>
    <row r="5" spans="1:100">
      <c r="A5" s="95">
        <v>1</v>
      </c>
      <c r="B5" s="96">
        <v>2</v>
      </c>
      <c r="C5" s="97">
        <v>3</v>
      </c>
      <c r="D5" s="97">
        <v>4</v>
      </c>
      <c r="E5" s="97">
        <v>5</v>
      </c>
      <c r="F5" s="111">
        <v>6</v>
      </c>
      <c r="G5" s="95">
        <v>7</v>
      </c>
      <c r="H5" s="95">
        <v>8</v>
      </c>
      <c r="I5" s="110">
        <v>9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</row>
    <row r="6" spans="1:100">
      <c r="A6" s="108" t="s">
        <v>54</v>
      </c>
      <c r="B6" s="98">
        <v>20</v>
      </c>
      <c r="C6" s="99">
        <v>2.8</v>
      </c>
      <c r="D6" s="166" t="s">
        <v>29</v>
      </c>
      <c r="E6" s="100">
        <f>B6-2*C6</f>
        <v>14.4</v>
      </c>
      <c r="F6" s="116">
        <v>12.7</v>
      </c>
      <c r="G6" s="120">
        <v>0.91</v>
      </c>
      <c r="H6" s="164" t="s">
        <v>67</v>
      </c>
      <c r="I6" s="122">
        <f>F6-2*G6</f>
        <v>10.879999999999999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</row>
    <row r="7" spans="1:100">
      <c r="A7" s="109" t="s">
        <v>55</v>
      </c>
      <c r="B7" s="101">
        <v>25</v>
      </c>
      <c r="C7" s="102">
        <v>3.5</v>
      </c>
      <c r="D7" s="167" t="s">
        <v>31</v>
      </c>
      <c r="E7" s="103">
        <f t="shared" ref="E7:E19" si="0">B7-2*C7</f>
        <v>18</v>
      </c>
      <c r="F7" s="117">
        <v>19.05</v>
      </c>
      <c r="G7" s="118">
        <v>1.02</v>
      </c>
      <c r="H7" s="165" t="s">
        <v>30</v>
      </c>
      <c r="I7" s="123">
        <f t="shared" ref="I7:I18" si="1">F7-2*G7</f>
        <v>17.010000000000002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</row>
    <row r="8" spans="1:100">
      <c r="A8" s="109" t="s">
        <v>56</v>
      </c>
      <c r="B8" s="101">
        <v>32</v>
      </c>
      <c r="C8" s="102">
        <v>4.4000000000000004</v>
      </c>
      <c r="D8" s="167" t="s">
        <v>33</v>
      </c>
      <c r="E8" s="103">
        <f t="shared" si="0"/>
        <v>23.2</v>
      </c>
      <c r="F8" s="117">
        <v>25.4</v>
      </c>
      <c r="G8" s="117">
        <v>1.22</v>
      </c>
      <c r="H8" s="165" t="s">
        <v>32</v>
      </c>
      <c r="I8" s="123">
        <f t="shared" si="1"/>
        <v>22.959999999999997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</row>
    <row r="9" spans="1:100">
      <c r="A9" s="109" t="s">
        <v>57</v>
      </c>
      <c r="B9" s="101">
        <v>40</v>
      </c>
      <c r="C9" s="102">
        <v>5.5</v>
      </c>
      <c r="D9" s="167" t="s">
        <v>35</v>
      </c>
      <c r="E9" s="103">
        <f t="shared" si="0"/>
        <v>29</v>
      </c>
      <c r="F9" s="117">
        <v>31.75</v>
      </c>
      <c r="G9" s="117">
        <v>1.22</v>
      </c>
      <c r="H9" s="165" t="s">
        <v>34</v>
      </c>
      <c r="I9" s="123">
        <f t="shared" si="1"/>
        <v>29.31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</row>
    <row r="10" spans="1:100">
      <c r="A10" s="109" t="s">
        <v>58</v>
      </c>
      <c r="B10" s="101">
        <v>50</v>
      </c>
      <c r="C10" s="102">
        <v>6.9</v>
      </c>
      <c r="D10" s="167" t="s">
        <v>37</v>
      </c>
      <c r="E10" s="103">
        <f t="shared" si="0"/>
        <v>36.200000000000003</v>
      </c>
      <c r="F10" s="117">
        <v>38.1</v>
      </c>
      <c r="G10" s="117">
        <v>1.22</v>
      </c>
      <c r="H10" s="165" t="s">
        <v>36</v>
      </c>
      <c r="I10" s="123">
        <f t="shared" si="1"/>
        <v>35.660000000000004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</row>
    <row r="11" spans="1:100">
      <c r="A11" s="109" t="s">
        <v>59</v>
      </c>
      <c r="B11" s="101">
        <v>63</v>
      </c>
      <c r="C11" s="102">
        <v>8.6</v>
      </c>
      <c r="D11" s="167" t="s">
        <v>39</v>
      </c>
      <c r="E11" s="103">
        <f t="shared" si="0"/>
        <v>45.8</v>
      </c>
      <c r="F11" s="117">
        <v>50.8</v>
      </c>
      <c r="G11" s="117">
        <v>1.22</v>
      </c>
      <c r="H11" s="165" t="s">
        <v>38</v>
      </c>
      <c r="I11" s="123">
        <f t="shared" si="1"/>
        <v>48.36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</row>
    <row r="12" spans="1:100">
      <c r="A12" s="109" t="s">
        <v>60</v>
      </c>
      <c r="B12" s="101">
        <v>75</v>
      </c>
      <c r="C12" s="102">
        <v>10.3</v>
      </c>
      <c r="D12" s="167" t="s">
        <v>41</v>
      </c>
      <c r="E12" s="103">
        <f t="shared" si="0"/>
        <v>54.4</v>
      </c>
      <c r="F12" s="117">
        <v>63.5</v>
      </c>
      <c r="G12" s="117">
        <v>1.22</v>
      </c>
      <c r="H12" s="165" t="s">
        <v>40</v>
      </c>
      <c r="I12" s="123">
        <f t="shared" si="1"/>
        <v>61.06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</row>
    <row r="13" spans="1:100">
      <c r="A13" s="109" t="s">
        <v>61</v>
      </c>
      <c r="B13" s="101">
        <v>90</v>
      </c>
      <c r="C13" s="102">
        <v>12.3</v>
      </c>
      <c r="D13" s="167" t="s">
        <v>43</v>
      </c>
      <c r="E13" s="103">
        <f t="shared" si="0"/>
        <v>65.400000000000006</v>
      </c>
      <c r="F13" s="117">
        <v>76.2</v>
      </c>
      <c r="G13" s="117">
        <v>1.63</v>
      </c>
      <c r="H13" s="165" t="s">
        <v>42</v>
      </c>
      <c r="I13" s="123">
        <f t="shared" si="1"/>
        <v>72.94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</row>
    <row r="14" spans="1:100">
      <c r="A14" s="109" t="s">
        <v>62</v>
      </c>
      <c r="B14" s="101"/>
      <c r="C14" s="102"/>
      <c r="D14" s="167"/>
      <c r="E14" s="103"/>
      <c r="F14" s="117">
        <v>88.9</v>
      </c>
      <c r="G14" s="117">
        <v>1.63</v>
      </c>
      <c r="H14" s="165" t="s">
        <v>44</v>
      </c>
      <c r="I14" s="123">
        <f t="shared" si="1"/>
        <v>85.64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</row>
    <row r="15" spans="1:100">
      <c r="A15" s="109" t="s">
        <v>63</v>
      </c>
      <c r="B15" s="101">
        <v>110</v>
      </c>
      <c r="C15" s="102">
        <v>15.1</v>
      </c>
      <c r="D15" s="167" t="s">
        <v>45</v>
      </c>
      <c r="E15" s="103">
        <f t="shared" si="0"/>
        <v>79.8</v>
      </c>
      <c r="F15" s="117">
        <v>101.6</v>
      </c>
      <c r="G15" s="117">
        <v>1.63</v>
      </c>
      <c r="H15" s="165" t="s">
        <v>46</v>
      </c>
      <c r="I15" s="123">
        <f t="shared" si="1"/>
        <v>98.339999999999989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</row>
    <row r="16" spans="1:100">
      <c r="A16" s="109" t="s">
        <v>64</v>
      </c>
      <c r="B16" s="101">
        <v>125</v>
      </c>
      <c r="C16" s="102">
        <v>17.100000000000001</v>
      </c>
      <c r="D16" s="167" t="s">
        <v>47</v>
      </c>
      <c r="E16" s="103">
        <f t="shared" si="0"/>
        <v>90.8</v>
      </c>
      <c r="F16" s="117">
        <v>127</v>
      </c>
      <c r="G16" s="117">
        <v>1.63</v>
      </c>
      <c r="H16" s="165" t="s">
        <v>48</v>
      </c>
      <c r="I16" s="123">
        <f t="shared" si="1"/>
        <v>123.74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</row>
    <row r="17" spans="1:100">
      <c r="A17" s="109" t="s">
        <v>65</v>
      </c>
      <c r="B17" s="101">
        <v>160</v>
      </c>
      <c r="C17" s="102">
        <v>21.9</v>
      </c>
      <c r="D17" s="167" t="s">
        <v>49</v>
      </c>
      <c r="E17" s="103">
        <f t="shared" si="0"/>
        <v>116.2</v>
      </c>
      <c r="F17" s="117">
        <v>152.4</v>
      </c>
      <c r="G17" s="117">
        <v>2.0299999999999998</v>
      </c>
      <c r="H17" s="165" t="s">
        <v>50</v>
      </c>
      <c r="I17" s="123">
        <f t="shared" si="1"/>
        <v>148.34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</row>
    <row r="18" spans="1:100">
      <c r="A18" s="109" t="s">
        <v>66</v>
      </c>
      <c r="B18" s="101">
        <v>200</v>
      </c>
      <c r="C18" s="102">
        <v>27.4</v>
      </c>
      <c r="D18" s="167" t="s">
        <v>51</v>
      </c>
      <c r="E18" s="103">
        <f t="shared" si="0"/>
        <v>145.19999999999999</v>
      </c>
      <c r="F18" s="118">
        <v>203.2</v>
      </c>
      <c r="G18" s="118">
        <v>2.0299999999999998</v>
      </c>
      <c r="H18" s="165" t="s">
        <v>52</v>
      </c>
      <c r="I18" s="123">
        <f t="shared" si="1"/>
        <v>199.14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</row>
    <row r="19" spans="1:100">
      <c r="A19" s="112" t="s">
        <v>68</v>
      </c>
      <c r="B19" s="104">
        <v>250</v>
      </c>
      <c r="C19" s="105">
        <v>34.200000000000003</v>
      </c>
      <c r="D19" s="168" t="s">
        <v>53</v>
      </c>
      <c r="E19" s="106">
        <f t="shared" si="0"/>
        <v>181.6</v>
      </c>
      <c r="F19" s="119"/>
      <c r="G19" s="121"/>
      <c r="H19" s="107"/>
      <c r="I19" s="12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</row>
    <row r="20" spans="1:100" s="85" customFormat="1"/>
    <row r="21" spans="1:100" s="85" customFormat="1"/>
    <row r="22" spans="1:100" s="85" customFormat="1"/>
    <row r="23" spans="1:100" s="85" customFormat="1"/>
    <row r="24" spans="1:100" s="85" customFormat="1"/>
    <row r="25" spans="1:100" s="85" customFormat="1"/>
    <row r="26" spans="1:100" s="85" customFormat="1"/>
    <row r="27" spans="1:100" s="85" customFormat="1"/>
    <row r="28" spans="1:100" s="85" customFormat="1"/>
    <row r="29" spans="1:100" s="85" customFormat="1"/>
    <row r="30" spans="1:100" s="85" customFormat="1"/>
    <row r="31" spans="1:100" s="85" customFormat="1"/>
    <row r="32" spans="1:100" s="85" customFormat="1"/>
    <row r="33" s="85" customFormat="1"/>
    <row r="34" s="85" customFormat="1"/>
    <row r="35" s="85" customFormat="1"/>
    <row r="36" s="85" customFormat="1"/>
    <row r="37" s="85" customFormat="1"/>
    <row r="38" s="85" customFormat="1"/>
    <row r="39" s="85" customFormat="1"/>
    <row r="40" s="85" customFormat="1"/>
    <row r="41" s="85" customFormat="1"/>
    <row r="42" s="85" customFormat="1"/>
    <row r="43" s="85" customFormat="1"/>
    <row r="44" s="85" customFormat="1"/>
    <row r="45" s="85" customFormat="1"/>
    <row r="46" s="85" customFormat="1"/>
    <row r="47" s="85" customFormat="1"/>
    <row r="48" s="85" customFormat="1"/>
    <row r="49" s="85" customFormat="1"/>
    <row r="50" s="85" customFormat="1"/>
    <row r="51" s="85" customFormat="1"/>
    <row r="52" s="85" customFormat="1"/>
    <row r="53" s="85" customFormat="1"/>
    <row r="54" s="85" customFormat="1"/>
    <row r="55" s="85" customFormat="1"/>
    <row r="56" s="85" customFormat="1"/>
    <row r="57" s="85" customFormat="1"/>
    <row r="58" s="85" customFormat="1"/>
    <row r="59" s="85" customFormat="1"/>
    <row r="60" s="85" customFormat="1"/>
    <row r="61" s="85" customFormat="1"/>
    <row r="62" s="85" customFormat="1"/>
    <row r="63" s="85" customFormat="1"/>
    <row r="64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</sheetData>
  <mergeCells count="2">
    <mergeCell ref="B2:E2"/>
    <mergeCell ref="F2:I2"/>
  </mergeCells>
  <phoneticPr fontId="0" type="noConversion"/>
  <pageMargins left="0.75" right="0.75" top="1" bottom="1" header="0.5" footer="0.5"/>
  <headerFooter alignWithMargins="0">
    <oddHeader>&amp;A</oddHeader>
    <oddFooter>Pagina 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Expansion facilities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2006-12-04T13:06:36Z</cp:lastPrinted>
  <dcterms:created xsi:type="dcterms:W3CDTF">2002-04-16T12:50:11Z</dcterms:created>
  <dcterms:modified xsi:type="dcterms:W3CDTF">2017-05-17T03:27:00Z</dcterms:modified>
</cp:coreProperties>
</file>